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il\2018\"/>
    </mc:Choice>
  </mc:AlternateContent>
  <bookViews>
    <workbookView xWindow="0" yWindow="0" windowWidth="20490" windowHeight="7755"/>
  </bookViews>
  <sheets>
    <sheet name="2018.2" sheetId="1" r:id="rId1"/>
  </sheets>
  <externalReferences>
    <externalReference r:id="rId2"/>
  </externalReferences>
  <definedNames>
    <definedName name="_xlnm._FilterDatabase" localSheetId="0" hidden="1">'2018.2'!$A$4:$V$181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6" i="1" l="1"/>
  <c r="U148" i="1"/>
  <c r="U60" i="1"/>
  <c r="U102" i="1" l="1"/>
  <c r="U96" i="1"/>
  <c r="U64" i="1"/>
  <c r="U95" i="1"/>
  <c r="V178" i="1"/>
  <c r="U178" i="1" s="1"/>
  <c r="U9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V123" i="1" l="1"/>
  <c r="U123" i="1" s="1"/>
  <c r="U52" i="1"/>
  <c r="U93" i="1"/>
  <c r="U74" i="1" l="1"/>
  <c r="U26" i="1"/>
  <c r="U132" i="1" l="1"/>
  <c r="U39" i="1"/>
  <c r="U164" i="1" l="1"/>
  <c r="U141" i="1" l="1"/>
  <c r="U16" i="1"/>
  <c r="U7" i="1"/>
  <c r="U172" i="1" l="1"/>
  <c r="U40" i="1"/>
  <c r="U158" i="1"/>
  <c r="U34" i="1"/>
  <c r="U41" i="1"/>
  <c r="U147" i="1"/>
  <c r="U48" i="1"/>
  <c r="U51" i="1"/>
  <c r="U47" i="1"/>
  <c r="U167" i="1"/>
  <c r="U43" i="1"/>
  <c r="U44" i="1"/>
  <c r="U11" i="1"/>
  <c r="U45" i="1"/>
  <c r="U49" i="1"/>
  <c r="U109" i="1"/>
  <c r="U57" i="1"/>
  <c r="U50" i="1"/>
  <c r="U58" i="1"/>
  <c r="U61" i="1"/>
  <c r="U56" i="1"/>
  <c r="U133" i="1"/>
  <c r="U63" i="1"/>
  <c r="U62" i="1"/>
  <c r="U59" i="1"/>
  <c r="U65" i="1"/>
  <c r="U114" i="1"/>
  <c r="U66" i="1"/>
  <c r="U67" i="1"/>
  <c r="U68" i="1"/>
  <c r="U69" i="1"/>
  <c r="U104" i="1"/>
  <c r="U70" i="1"/>
  <c r="U71" i="1"/>
  <c r="U72" i="1"/>
  <c r="U73" i="1"/>
  <c r="U75" i="1"/>
  <c r="U76" i="1"/>
  <c r="U110" i="1"/>
  <c r="U77" i="1"/>
  <c r="U78" i="1"/>
  <c r="U79" i="1"/>
  <c r="U149" i="1"/>
  <c r="U80" i="1"/>
  <c r="U81" i="1"/>
  <c r="U82" i="1"/>
  <c r="U83" i="1"/>
  <c r="U99" i="1"/>
  <c r="U84" i="1"/>
  <c r="U85" i="1"/>
  <c r="U101" i="1"/>
  <c r="U86" i="1"/>
  <c r="U87" i="1"/>
  <c r="U137" i="1"/>
  <c r="U88" i="1"/>
  <c r="U98" i="1"/>
  <c r="U89" i="1"/>
  <c r="U129" i="1"/>
  <c r="U100" i="1"/>
  <c r="U90" i="1"/>
  <c r="U97" i="1"/>
  <c r="U91" i="1"/>
  <c r="U111" i="1"/>
  <c r="U124" i="1"/>
  <c r="U32" i="1"/>
  <c r="U35" i="1"/>
  <c r="U122" i="1"/>
  <c r="U54" i="1"/>
  <c r="U107" i="1"/>
  <c r="U125" i="1"/>
  <c r="U119" i="1"/>
  <c r="U117" i="1"/>
  <c r="U112" i="1"/>
  <c r="U120" i="1"/>
  <c r="U116" i="1"/>
  <c r="U121" i="1"/>
  <c r="U53" i="1"/>
  <c r="U126" i="1"/>
  <c r="U113" i="1"/>
  <c r="U136" i="1"/>
  <c r="U108" i="1"/>
  <c r="U134" i="1"/>
  <c r="U140" i="1"/>
  <c r="U151" i="1"/>
  <c r="U157" i="1"/>
  <c r="U177" i="1"/>
  <c r="U146" i="1"/>
  <c r="U160" i="1"/>
  <c r="U118" i="1"/>
  <c r="U105" i="1"/>
  <c r="U130" i="1"/>
  <c r="U139" i="1"/>
  <c r="U103" i="1"/>
  <c r="U135" i="1"/>
  <c r="U142" i="1"/>
  <c r="U127" i="1"/>
  <c r="U138" i="1"/>
  <c r="U170" i="1"/>
  <c r="U152" i="1"/>
  <c r="U92" i="1"/>
  <c r="U161" i="1"/>
  <c r="U165" i="1"/>
  <c r="U15" i="1"/>
  <c r="U144" i="1"/>
  <c r="U145" i="1"/>
  <c r="U42" i="1"/>
  <c r="U171" i="1"/>
  <c r="U159" i="1"/>
  <c r="U156" i="1"/>
  <c r="U155" i="1"/>
  <c r="U162" i="1"/>
  <c r="U169" i="1"/>
  <c r="U154" i="1"/>
  <c r="U115" i="1"/>
  <c r="U166" i="1"/>
  <c r="U168" i="1"/>
  <c r="U21" i="1"/>
  <c r="U33" i="1"/>
  <c r="U131" i="1"/>
  <c r="U175" i="1"/>
  <c r="U143" i="1"/>
  <c r="U163" i="1"/>
  <c r="U19" i="1"/>
  <c r="U176" i="1"/>
  <c r="U29" i="1"/>
  <c r="U179" i="1"/>
  <c r="U6" i="1" l="1"/>
  <c r="U5" i="1"/>
  <c r="U8" i="1"/>
  <c r="U173" i="1"/>
  <c r="U12" i="1"/>
  <c r="U10" i="1"/>
  <c r="U150" i="1"/>
  <c r="U9" i="1"/>
  <c r="U14" i="1"/>
  <c r="U13" i="1"/>
  <c r="U17" i="1"/>
  <c r="U25" i="1"/>
  <c r="U22" i="1"/>
  <c r="U28" i="1"/>
  <c r="U27" i="1"/>
  <c r="U128" i="1"/>
  <c r="U18" i="1"/>
  <c r="U30" i="1"/>
  <c r="U37" i="1"/>
  <c r="U24" i="1"/>
  <c r="U23" i="1"/>
  <c r="U31" i="1"/>
  <c r="U20" i="1"/>
  <c r="U174" i="1"/>
  <c r="U38" i="1"/>
  <c r="U36" i="1"/>
  <c r="U55" i="1"/>
  <c r="U46" i="1"/>
  <c r="U153" i="1"/>
  <c r="D179" i="1" l="1"/>
  <c r="D29" i="1"/>
  <c r="D176" i="1"/>
  <c r="D19" i="1"/>
  <c r="D163" i="1"/>
  <c r="D143" i="1"/>
  <c r="D175" i="1"/>
  <c r="D131" i="1"/>
  <c r="D33" i="1"/>
  <c r="D21" i="1"/>
  <c r="D168" i="1"/>
  <c r="D166" i="1"/>
  <c r="D115" i="1"/>
  <c r="D154" i="1"/>
  <c r="D169" i="1"/>
  <c r="D162" i="1"/>
  <c r="D155" i="1"/>
  <c r="D156" i="1"/>
  <c r="D159" i="1"/>
  <c r="D171" i="1"/>
  <c r="D42" i="1"/>
  <c r="D145" i="1"/>
  <c r="D144" i="1"/>
  <c r="D15" i="1"/>
  <c r="D165" i="1"/>
  <c r="D161" i="1"/>
  <c r="D92" i="1"/>
  <c r="D152" i="1"/>
  <c r="D170" i="1"/>
  <c r="D138" i="1"/>
  <c r="D127" i="1"/>
  <c r="D142" i="1"/>
  <c r="D135" i="1"/>
  <c r="D103" i="1"/>
  <c r="D139" i="1"/>
  <c r="D130" i="1"/>
  <c r="D105" i="1"/>
  <c r="D118" i="1"/>
  <c r="D160" i="1"/>
  <c r="D146" i="1"/>
  <c r="D177" i="1"/>
  <c r="D157" i="1"/>
  <c r="D151" i="1"/>
  <c r="D140" i="1"/>
  <c r="D134" i="1"/>
  <c r="D108" i="1"/>
  <c r="D136" i="1"/>
  <c r="D113" i="1"/>
  <c r="D126" i="1"/>
  <c r="D53" i="1"/>
  <c r="D121" i="1"/>
  <c r="D116" i="1"/>
  <c r="D120" i="1"/>
  <c r="D112" i="1"/>
  <c r="D117" i="1"/>
  <c r="D119" i="1"/>
  <c r="D125" i="1"/>
  <c r="D107" i="1"/>
  <c r="D54" i="1"/>
  <c r="D122" i="1"/>
  <c r="D35" i="1"/>
  <c r="D32" i="1"/>
  <c r="D124" i="1"/>
  <c r="D111" i="1"/>
  <c r="D91" i="1"/>
  <c r="D97" i="1"/>
  <c r="D90" i="1"/>
  <c r="D100" i="1"/>
  <c r="D129" i="1"/>
  <c r="D89" i="1"/>
  <c r="D98" i="1"/>
  <c r="D88" i="1"/>
  <c r="D137" i="1"/>
  <c r="D87" i="1"/>
  <c r="D86" i="1"/>
  <c r="D101" i="1"/>
  <c r="D85" i="1"/>
  <c r="D84" i="1"/>
  <c r="D99" i="1"/>
  <c r="D83" i="1"/>
  <c r="D82" i="1"/>
  <c r="D81" i="1"/>
  <c r="D80" i="1"/>
  <c r="D149" i="1"/>
  <c r="D79" i="1"/>
  <c r="D78" i="1"/>
  <c r="D77" i="1"/>
  <c r="D110" i="1"/>
  <c r="D76" i="1"/>
  <c r="D75" i="1"/>
  <c r="D74" i="1"/>
  <c r="D73" i="1"/>
  <c r="D72" i="1"/>
  <c r="D71" i="1"/>
  <c r="D70" i="1"/>
  <c r="D104" i="1"/>
  <c r="D69" i="1"/>
  <c r="D68" i="1"/>
  <c r="D67" i="1"/>
  <c r="D66" i="1"/>
  <c r="D114" i="1"/>
  <c r="D65" i="1"/>
  <c r="D59" i="1"/>
  <c r="D62" i="1"/>
  <c r="D63" i="1"/>
  <c r="D133" i="1"/>
  <c r="D56" i="1"/>
  <c r="D61" i="1"/>
  <c r="D58" i="1"/>
  <c r="D50" i="1"/>
  <c r="D57" i="1"/>
  <c r="D109" i="1"/>
  <c r="D49" i="1"/>
  <c r="D45" i="1"/>
  <c r="D11" i="1"/>
  <c r="D44" i="1"/>
  <c r="D43" i="1"/>
  <c r="D132" i="1"/>
  <c r="D167" i="1"/>
  <c r="D47" i="1"/>
  <c r="D51" i="1"/>
  <c r="D48" i="1"/>
  <c r="D147" i="1"/>
  <c r="D41" i="1"/>
  <c r="D34" i="1"/>
  <c r="D158" i="1"/>
  <c r="D40" i="1"/>
  <c r="D172" i="1"/>
  <c r="D153" i="1"/>
  <c r="D46" i="1"/>
  <c r="D55" i="1"/>
  <c r="D36" i="1"/>
  <c r="D38" i="1"/>
  <c r="D174" i="1"/>
  <c r="D20" i="1"/>
  <c r="D31" i="1"/>
  <c r="D23" i="1"/>
  <c r="D24" i="1"/>
  <c r="D37" i="1"/>
  <c r="D30" i="1"/>
  <c r="D18" i="1"/>
  <c r="D128" i="1"/>
  <c r="D27" i="1"/>
  <c r="D28" i="1"/>
  <c r="D22" i="1"/>
  <c r="D25" i="1"/>
  <c r="D17" i="1"/>
  <c r="D13" i="1"/>
  <c r="D14" i="1"/>
  <c r="D9" i="1"/>
  <c r="D150" i="1"/>
  <c r="D10" i="1"/>
  <c r="D12" i="1"/>
  <c r="D173" i="1"/>
  <c r="D8" i="1"/>
  <c r="D5" i="1"/>
  <c r="D6" i="1"/>
</calcChain>
</file>

<file path=xl/comments1.xml><?xml version="1.0" encoding="utf-8"?>
<comments xmlns="http://schemas.openxmlformats.org/spreadsheetml/2006/main">
  <authors>
    <author>USR0208</author>
    <author>USR0601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V178" authorId="1" shapeId="0">
      <text>
        <r>
          <rPr>
            <b/>
            <sz val="9"/>
            <color indexed="81"/>
            <rFont val="Tahoma"/>
            <family val="2"/>
          </rPr>
          <t>USR0601:</t>
        </r>
        <r>
          <rPr>
            <sz val="9"/>
            <color indexed="81"/>
            <rFont val="Tahoma"/>
            <family val="2"/>
          </rPr>
          <t xml:space="preserve">
МХБ МӨХК-ийн ГЗ-ын 2017.10.19-ны өдрийн А/195 тоот тушаалаар нийт гаргасан 119.452.690 ш энгийн хувьцааг 2.751.388.203 ш хувьцаагаар нэмэгдүүлэн нэг бүр нь 100 төгрөгийн үнэтэй 2.870.840.893 ширхэг хувьцаатай байхаар үнэт цаасны бүртгэлд өөрчлөлт оруулав. СЗХ-ны 2017.12.15-ны өдрийн 240 тоот тогтоолоор 2.751.388.203 ш энгийн хувьцааг нийтэд санал болгохыг зөвшөөрсөн байна. 
</t>
        </r>
      </text>
    </comment>
  </commentList>
</comments>
</file>

<file path=xl/sharedStrings.xml><?xml version="1.0" encoding="utf-8"?>
<sst xmlns="http://schemas.openxmlformats.org/spreadsheetml/2006/main" count="244" uniqueCount="235">
  <si>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</si>
  <si>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</si>
  <si>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</si>
  <si>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</si>
  <si>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</si>
  <si>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</si>
  <si>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</si>
  <si>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</si>
  <si>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</si>
  <si>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</si>
  <si>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</si>
  <si>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</si>
  <si>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</si>
  <si>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</si>
  <si>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</si>
  <si>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</si>
  <si>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</si>
  <si>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</si>
  <si>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</si>
  <si>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</si>
  <si>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</si>
  <si>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</si>
  <si>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</si>
  <si>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</si>
  <si>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</si>
  <si>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"Тавантолгой" ХК</t>
  </si>
  <si>
    <t>"МИК Холдинг" ХК</t>
  </si>
  <si>
    <t>"АПУ" ХК</t>
  </si>
  <si>
    <t>"Монголын төмөр зам" ХК</t>
  </si>
  <si>
    <t>"Дулааны III цахилгаан станц" ХК</t>
  </si>
  <si>
    <t>"Улаанбаатар дулааны сүлжээ" ХК</t>
  </si>
  <si>
    <t>"Шивээ овоо" ХК</t>
  </si>
  <si>
    <t>"Дулааны цахилгаан станц 4" ХК</t>
  </si>
  <si>
    <t>"Сүү" ХК</t>
  </si>
  <si>
    <t>"Би Ди Сек" ХК</t>
  </si>
  <si>
    <t>"Гутал" ХК</t>
  </si>
  <si>
    <t>"Дархан Сэлэнгийн цахилгаан түгээх сүлжээ" ХК</t>
  </si>
  <si>
    <t>"Талх чихэр" ХК</t>
  </si>
  <si>
    <t>"Адуунчулуун" ХК</t>
  </si>
  <si>
    <t>"Дарханы дулааны сүлжээ" ХК</t>
  </si>
  <si>
    <t>"Стандарт проперти групп" ХК</t>
  </si>
  <si>
    <t>"Монгол шуудан" ХК</t>
  </si>
  <si>
    <t>"Тахь Ко" ХК</t>
  </si>
  <si>
    <t>"Улсын Их Дэлгүүр" ХК</t>
  </si>
  <si>
    <t>"Жуулчин дюти фрий" ХК</t>
  </si>
  <si>
    <t>"Баянгол зочид буудал" ХК</t>
  </si>
  <si>
    <t>"Атар-Өргөө" ХК</t>
  </si>
  <si>
    <t>"Шарын гол" ХК</t>
  </si>
  <si>
    <t>"Барилга корпораци" ХК</t>
  </si>
  <si>
    <t>"Талын гал" ХК</t>
  </si>
  <si>
    <t>"Хүрд" ХК</t>
  </si>
  <si>
    <t>"Монгол алт" ХК</t>
  </si>
  <si>
    <t>"Дархан нэхий" ХК</t>
  </si>
  <si>
    <t>"Женко тур бюро" ХК</t>
  </si>
  <si>
    <t>"Монголын цахилгаан холбоо" ХК</t>
  </si>
  <si>
    <t>"Мерекс" ХК</t>
  </si>
  <si>
    <t>"Дулаан шарын гол" ХК</t>
  </si>
  <si>
    <t>"Ган хэрлэн" ХК</t>
  </si>
  <si>
    <t>"Монгол шевро" ХК</t>
  </si>
  <si>
    <t>"Эрдэнэт хүнс" ХК</t>
  </si>
  <si>
    <t>"Дорнод худалдаа" ХК</t>
  </si>
  <si>
    <t>"Хасу-мандал" ХК</t>
  </si>
  <si>
    <t>"Ариг гал" ХК</t>
  </si>
  <si>
    <t>"Хот девелопмент" ХК</t>
  </si>
  <si>
    <t>"Сор" ХК</t>
  </si>
  <si>
    <t>"Хоринхоёрдугаар бааз" ХК</t>
  </si>
  <si>
    <t>"Улаанбаатар цахилгаан түгээх сүлжээ" ХК</t>
  </si>
  <si>
    <t>"Тав" ХК</t>
  </si>
  <si>
    <t xml:space="preserve">"Эрчим Баян-Өлгий" ХК </t>
  </si>
  <si>
    <t>"Даваанбулаг" ХК</t>
  </si>
  <si>
    <t>"Завхан Баялаг" ХК</t>
  </si>
  <si>
    <t>"Хар тарвагатай" ХК</t>
  </si>
  <si>
    <t>"Хөвсгөл хүнс" ХК</t>
  </si>
  <si>
    <t>"Дорнод Импэкс" ХК</t>
  </si>
  <si>
    <t>"Хишиг уул" ХК</t>
  </si>
  <si>
    <t>"Автозам" ХК</t>
  </si>
  <si>
    <t>"Тулпар" ХК</t>
  </si>
  <si>
    <t>"Сэлэнгэ импекс" ХК</t>
  </si>
  <si>
    <t>"Дорнод авто зам" ХК</t>
  </si>
  <si>
    <t>"Гурил" ХК</t>
  </si>
  <si>
    <t>"Сэлэнгэ Ар хөвч" ХК</t>
  </si>
  <si>
    <t>"Азык" ХК</t>
  </si>
  <si>
    <t>"Булган ундарга" ХК</t>
  </si>
  <si>
    <t>"Ар Баянхангай" ХК</t>
  </si>
  <si>
    <t>"Арвижих" ХК</t>
  </si>
  <si>
    <t>"Баялаг Налайх" ХК</t>
  </si>
  <si>
    <t>"Баялаг шарын гол" ХК</t>
  </si>
  <si>
    <t>"Баянталбай" ХК</t>
  </si>
  <si>
    <t>"Бэрэн майнинг" ХК</t>
  </si>
  <si>
    <t>"Дэвшил мандал" ХК</t>
  </si>
  <si>
    <t>"Люкс занаду групп" ХК</t>
  </si>
  <si>
    <t>"Эрдэнэт авто зам" ХК</t>
  </si>
  <si>
    <t>"Говьфайнэншл групп" ХК</t>
  </si>
  <si>
    <t>"Ханын материал" ХК</t>
  </si>
  <si>
    <t>"Харгиа" ХК</t>
  </si>
  <si>
    <t>"Хар хорум пропертийс" ХК</t>
  </si>
  <si>
    <t>"Харшийн гэгээ" ХК</t>
  </si>
  <si>
    <t>"Хорго хайрхан" ХК</t>
  </si>
  <si>
    <t>"Хүнс-Архангай" ХК</t>
  </si>
  <si>
    <t>"Е-Моние" ХК</t>
  </si>
  <si>
    <t>"Монгол дизель" ХК</t>
  </si>
  <si>
    <t>"Мон Наб" ХК</t>
  </si>
  <si>
    <t>"МҮДИКС" ХК</t>
  </si>
  <si>
    <t>"Ноёт хайрхан" ХК</t>
  </si>
  <si>
    <t>"Шим" ХК</t>
  </si>
  <si>
    <t>"Увс чацаргана" ХК</t>
  </si>
  <si>
    <t>"Ногоон хөгжил үндэсний нэгдэл" ХК</t>
  </si>
  <si>
    <t>"Цагаантолгой" ХК</t>
  </si>
  <si>
    <t>"Мандалговь импэкс" ХК</t>
  </si>
  <si>
    <t>"Өндөрхаан" ХК</t>
  </si>
  <si>
    <t>"Түшиг Уул" ХК</t>
  </si>
  <si>
    <t>"Ачит алхабы" ХК</t>
  </si>
  <si>
    <t xml:space="preserve">"Стандарт агрикалчер групп" ХК </t>
  </si>
  <si>
    <t>"Бөхөг" ХК</t>
  </si>
  <si>
    <t>"Гурил тэжээл Булган" ХК</t>
  </si>
  <si>
    <t>"Сэлэнгэ-сүрэг" ХК</t>
  </si>
  <si>
    <t>"Жинст-Увс" ХК</t>
  </si>
  <si>
    <t>"Могойн гол" ХК</t>
  </si>
  <si>
    <t>"Налайхын дулааны станц" ХК</t>
  </si>
  <si>
    <t>"Хөх ган" ХК</t>
  </si>
  <si>
    <t>"АСБИ" ХК</t>
  </si>
  <si>
    <t>"Монгол савхи" ХК</t>
  </si>
  <si>
    <t>"Блюскай секьюритиз" ХК</t>
  </si>
  <si>
    <t>"Өлзий-Дундговь" ХК</t>
  </si>
  <si>
    <t xml:space="preserve">"Чандмань Дундговь" ХК </t>
  </si>
  <si>
    <t>"Их барилга" ХК</t>
  </si>
  <si>
    <t>"Монгол секюритиес" ХК</t>
  </si>
  <si>
    <t>"Баян-Алдар" ХК</t>
  </si>
  <si>
    <t>"Сонсголон бармат" ХК</t>
  </si>
  <si>
    <t>"Увс хүнс" ХК</t>
  </si>
  <si>
    <t>"Тээвэр-Дархан" ХК</t>
  </si>
  <si>
    <t>"Монгео" ХК</t>
  </si>
  <si>
    <t>"Автоимпекс" ХК</t>
  </si>
  <si>
    <t>"Хөсөг трейд" ХК</t>
  </si>
  <si>
    <t>"Жуулчин говь" ХК</t>
  </si>
  <si>
    <t>"Шинэст" ХК</t>
  </si>
  <si>
    <t>"Баянтээг" ХК</t>
  </si>
  <si>
    <t>"Ингэттолгой" ХК</t>
  </si>
  <si>
    <t>"Бэрх уул" ХК</t>
  </si>
  <si>
    <t>"Силикат" ХК</t>
  </si>
  <si>
    <t>"Дархан хүнс" ХК</t>
  </si>
  <si>
    <t>"Нэхээсгүй эдлэл" ХК</t>
  </si>
  <si>
    <t>"Эрээнцав" ХК</t>
  </si>
  <si>
    <t>"Оллоо" ХК</t>
  </si>
  <si>
    <t>"Дархан зочид буудал" ХК</t>
  </si>
  <si>
    <t>"Орхон хөгжил" ХК</t>
  </si>
  <si>
    <t>"Евроазиа капитал холдинг" ХК</t>
  </si>
  <si>
    <t>"Монгол нэхмэл" ХК</t>
  </si>
  <si>
    <t>"Монгол шилтгээн" ХК</t>
  </si>
  <si>
    <t>"Их үүсгэл" ХК</t>
  </si>
  <si>
    <t>"Фронтиер Лэнд Групп" ХК</t>
  </si>
  <si>
    <t>"Монголын хөрөнгийн бирж" ХК</t>
  </si>
  <si>
    <t>"Нийслэл өргөө" ХК</t>
  </si>
  <si>
    <t>"Бүтээлч Үйлс" ХК</t>
  </si>
  <si>
    <t>"Хөнгөн бетон" ХК</t>
  </si>
  <si>
    <t>"Техникимпорт" ХК</t>
  </si>
  <si>
    <t>"Эрдэнэт Суврага" ХК</t>
  </si>
  <si>
    <t>"Хархорин" ХК</t>
  </si>
  <si>
    <t>"Алтайн зам" ХК</t>
  </si>
  <si>
    <t>"Эрдэнэт ус, дулаан түгээх сүлжээ" ХК</t>
  </si>
  <si>
    <t>"Даланзадгадын ДЦС" ХК</t>
  </si>
  <si>
    <t>"Хөвсгөл алтан дуулга" ХК</t>
  </si>
  <si>
    <t>"Агротехимпекс" ХК</t>
  </si>
  <si>
    <t>"Ган хийц" ХК</t>
  </si>
  <si>
    <t>"Материалимпэкс" ХК</t>
  </si>
  <si>
    <t>"Э-Транс Ложистикс" ХК</t>
  </si>
  <si>
    <t>"Хай Би Ойл" ХК</t>
  </si>
  <si>
    <t>"Монинжбар" ХК</t>
  </si>
  <si>
    <t>"Дархан ус суваг" ХК</t>
  </si>
  <si>
    <t>"Багануур, зүүн өмнөт бүсийн цахилгаан түгээх сүлжээ" ХК</t>
  </si>
  <si>
    <t>"Махимпекс" ХК</t>
  </si>
  <si>
    <t>"Дулааны II цахилгаан станц" ХК</t>
  </si>
  <si>
    <t>"Дархан гурил тэжээл" ХК</t>
  </si>
  <si>
    <t>"Нако түлш" ХК</t>
  </si>
  <si>
    <t>"Ремикон" ХК</t>
  </si>
  <si>
    <t>"Эрдэнэтийн дулааны цахилгаан станц" ХК</t>
  </si>
  <si>
    <t>"УБ-БҮК" ХК</t>
  </si>
  <si>
    <t>"Дарханы дулааны цахилгаан станц" ХК</t>
  </si>
  <si>
    <t>"Багануур" ХК</t>
  </si>
  <si>
    <t>МХБ-д бүртгэлтэй хувьцаат компаниудын 2018 оны хагас жилийн санхүүгийн тайлангийн хураангуй үзүүлэлт.</t>
  </si>
  <si>
    <t>HUZ</t>
  </si>
  <si>
    <t xml:space="preserve">"ЛэндМН ББСБ" ХК </t>
  </si>
  <si>
    <t>LEND</t>
  </si>
  <si>
    <t>GOV</t>
  </si>
  <si>
    <t>"Хөвсгөл усан зам" ХК</t>
  </si>
  <si>
    <t>"Говь" ХК</t>
  </si>
  <si>
    <t>MBW</t>
  </si>
  <si>
    <t>"Эм Эн Ди" ХК</t>
  </si>
  <si>
    <t>"Ай түүлс" ХК</t>
  </si>
  <si>
    <t>ITLS</t>
  </si>
  <si>
    <t>543</t>
  </si>
  <si>
    <t>"Монгол базальт" ХК</t>
  </si>
  <si>
    <t>"Гермес центр" ХК</t>
  </si>
  <si>
    <t>528</t>
  </si>
  <si>
    <t>HRM</t>
  </si>
  <si>
    <t>"Баялаг Сүмбэр" ХК</t>
  </si>
  <si>
    <t>"Хүннү менежмент" ХК</t>
  </si>
  <si>
    <t>HBZ</t>
  </si>
  <si>
    <t>65</t>
  </si>
  <si>
    <t>"Говийн өндөр" ХК</t>
  </si>
  <si>
    <t>86</t>
  </si>
  <si>
    <t>JGL</t>
  </si>
  <si>
    <t>"Улаанбаатар хивс" ХК</t>
  </si>
  <si>
    <t>"Дөрвөн-Уул" ХК</t>
  </si>
  <si>
    <t>21</t>
  </si>
  <si>
    <t>DRU</t>
  </si>
  <si>
    <t>"Тээвэр-Ачлал" ХК</t>
  </si>
  <si>
    <t>188</t>
  </si>
  <si>
    <t>ACL</t>
  </si>
  <si>
    <t>-</t>
  </si>
  <si>
    <t>518</t>
  </si>
  <si>
    <t>HTS</t>
  </si>
  <si>
    <t>"Хөвсгөл" ХК</t>
  </si>
  <si>
    <t>78</t>
  </si>
  <si>
    <t>HVL</t>
  </si>
  <si>
    <t>"Хөвсгөл геологи" ХК</t>
  </si>
  <si>
    <t>108</t>
  </si>
  <si>
    <t>HUV</t>
  </si>
  <si>
    <t>"Эрдэнэт-Зандан" ХК</t>
  </si>
  <si>
    <t>113</t>
  </si>
  <si>
    <t>IND</t>
  </si>
  <si>
    <t>"Монгол керамик" ХК</t>
  </si>
  <si>
    <t>KEK</t>
  </si>
  <si>
    <t>40</t>
  </si>
  <si>
    <t>"Баянтоорой" ХК</t>
  </si>
  <si>
    <t>296</t>
  </si>
  <si>
    <t>BTR</t>
  </si>
  <si>
    <t>"Орхондалай" ХК</t>
  </si>
  <si>
    <t>331</t>
  </si>
  <si>
    <t>ORD</t>
  </si>
  <si>
    <t>"Усжуулах" ХК</t>
  </si>
  <si>
    <t>323</t>
  </si>
  <si>
    <t>CMD</t>
  </si>
  <si>
    <t>"Хөтөлийн цемент шохой" ХК</t>
  </si>
  <si>
    <t>Жич: МХБ-д бүртгэлтэй нийт 220 компаниас 2018 оны хагас жилийн санхүүгийн тайлангаа Сангийн яамны и-балансад шивсэн 175 ХК /79,5%/-ийн санхүүгийн тайланг нэгтгэв. Дээрх 175 компаниас 35,4% нь буюу 62 ХК ашигтай, 17.1% нь буюу 30 ХК ашиг, алдагдалгүй   47.4% нь буюу 83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</si>
</sst>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-* #,##0\ _£_-;\-* #,##0\ _£_-;_-* &quot;-&quot;??\ _£_-;_-@_-"/>
    <numFmt numFmtId="168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1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Fill="1"/>
    <xf numFmtId="1" fontId="4" fillId="2" borderId="0" xfId="1" applyNumberFormat="1" applyFont="1" applyFill="1" applyAlignment="1">
      <alignment horizontal="center"/>
    </xf>
    <xf numFmtId="164" fontId="4" fillId="2" borderId="0" xfId="1" applyFont="1" applyFill="1"/>
    <xf numFmtId="164" fontId="4" fillId="2" borderId="0" xfId="1" applyFont="1" applyFill="1" applyAlignment="1">
      <alignment horizontal="right"/>
    </xf>
    <xf numFmtId="1" fontId="4" fillId="2" borderId="6" xfId="1" applyNumberFormat="1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center" vertical="center" wrapText="1"/>
    </xf>
    <xf numFmtId="164" fontId="6" fillId="2" borderId="6" xfId="1" applyFont="1" applyFill="1" applyBorder="1" applyAlignment="1">
      <alignment vertical="center" wrapText="1"/>
    </xf>
    <xf numFmtId="164" fontId="5" fillId="2" borderId="6" xfId="1" applyFont="1" applyFill="1" applyBorder="1" applyAlignment="1">
      <alignment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4" fillId="0" borderId="0" xfId="0" applyFont="1"/>
    <xf numFmtId="1" fontId="4" fillId="0" borderId="6" xfId="1" applyNumberFormat="1" applyFont="1" applyBorder="1" applyAlignment="1">
      <alignment horizontal="center"/>
    </xf>
    <xf numFmtId="164" fontId="4" fillId="0" borderId="6" xfId="1" applyFont="1" applyBorder="1"/>
    <xf numFmtId="0" fontId="4" fillId="0" borderId="6" xfId="0" applyFont="1" applyBorder="1"/>
    <xf numFmtId="1" fontId="4" fillId="0" borderId="6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2" applyFont="1"/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1" applyFont="1"/>
    <xf numFmtId="1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right"/>
    </xf>
    <xf numFmtId="166" fontId="6" fillId="0" borderId="6" xfId="0" applyNumberFormat="1" applyFont="1" applyBorder="1" applyAlignment="1">
      <alignment horizontal="right" vertical="center" wrapText="1"/>
    </xf>
    <xf numFmtId="166" fontId="3" fillId="3" borderId="6" xfId="0" applyNumberFormat="1" applyFont="1" applyFill="1" applyBorder="1" applyAlignment="1">
      <alignment horizontal="right" vertical="center" wrapText="1"/>
    </xf>
    <xf numFmtId="164" fontId="4" fillId="0" borderId="6" xfId="1" applyFont="1" applyBorder="1" applyAlignment="1">
      <alignment horizontal="right"/>
    </xf>
    <xf numFmtId="164" fontId="4" fillId="0" borderId="6" xfId="1" applyFont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168" fontId="3" fillId="0" borderId="0" xfId="1" applyNumberFormat="1" applyFont="1" applyFill="1"/>
    <xf numFmtId="168" fontId="6" fillId="2" borderId="6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right" vertical="center" wrapText="1"/>
    </xf>
    <xf numFmtId="168" fontId="4" fillId="0" borderId="6" xfId="1" applyNumberFormat="1" applyFont="1" applyBorder="1" applyAlignment="1">
      <alignment horizontal="right"/>
    </xf>
    <xf numFmtId="168" fontId="4" fillId="0" borderId="0" xfId="1" applyNumberFormat="1" applyFont="1" applyFill="1"/>
    <xf numFmtId="165" fontId="4" fillId="0" borderId="0" xfId="1" applyNumberFormat="1" applyFont="1"/>
    <xf numFmtId="165" fontId="5" fillId="2" borderId="6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Border="1"/>
    <xf numFmtId="165" fontId="4" fillId="0" borderId="6" xfId="1" applyNumberFormat="1" applyFont="1" applyFill="1" applyBorder="1"/>
    <xf numFmtId="1" fontId="4" fillId="0" borderId="0" xfId="1" applyNumberFormat="1" applyFont="1" applyFill="1" applyBorder="1" applyAlignment="1">
      <alignment horizontal="center"/>
    </xf>
    <xf numFmtId="164" fontId="4" fillId="0" borderId="6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right" vertical="center" wrapText="1"/>
    </xf>
    <xf numFmtId="164" fontId="4" fillId="0" borderId="6" xfId="1" applyFont="1" applyBorder="1" applyAlignment="1">
      <alignment vertical="center" wrapText="1"/>
    </xf>
    <xf numFmtId="0" fontId="4" fillId="0" borderId="6" xfId="0" applyFont="1" applyFill="1" applyBorder="1"/>
    <xf numFmtId="168" fontId="3" fillId="3" borderId="6" xfId="1" applyNumberFormat="1" applyFont="1" applyFill="1" applyBorder="1" applyAlignment="1">
      <alignment horizontal="right" vertical="center" wrapText="1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right" vertical="center" wrapText="1"/>
    </xf>
    <xf numFmtId="166" fontId="4" fillId="0" borderId="6" xfId="0" applyNumberFormat="1" applyFont="1" applyBorder="1" applyAlignment="1">
      <alignment horizontal="right" vertical="center" wrapText="1"/>
    </xf>
    <xf numFmtId="168" fontId="4" fillId="0" borderId="6" xfId="1" applyNumberFormat="1" applyFont="1" applyFill="1" applyBorder="1" applyAlignment="1">
      <alignment vertical="center" wrapText="1"/>
    </xf>
    <xf numFmtId="164" fontId="4" fillId="3" borderId="6" xfId="1" applyFont="1" applyFill="1" applyBorder="1" applyAlignment="1">
      <alignment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right" vertical="center" wrapText="1"/>
    </xf>
    <xf numFmtId="168" fontId="4" fillId="3" borderId="6" xfId="1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right" vertical="center" wrapText="1"/>
    </xf>
    <xf numFmtId="164" fontId="4" fillId="0" borderId="6" xfId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7" fontId="4" fillId="0" borderId="6" xfId="1" applyNumberFormat="1" applyFont="1" applyFill="1" applyBorder="1" applyAlignment="1">
      <alignment horizontal="center"/>
    </xf>
    <xf numFmtId="165" fontId="6" fillId="3" borderId="6" xfId="1" applyNumberFormat="1" applyFont="1" applyFill="1" applyBorder="1" applyAlignment="1">
      <alignment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/>
    <xf numFmtId="165" fontId="4" fillId="0" borderId="6" xfId="1" applyNumberFormat="1" applyFont="1" applyFill="1" applyBorder="1" applyAlignment="1">
      <alignment horizontal="right"/>
    </xf>
    <xf numFmtId="168" fontId="4" fillId="0" borderId="6" xfId="1" applyNumberFormat="1" applyFont="1" applyBorder="1" applyAlignment="1"/>
    <xf numFmtId="164" fontId="4" fillId="0" borderId="7" xfId="1" applyFont="1" applyFill="1" applyBorder="1" applyAlignment="1">
      <alignment vertical="center" wrapText="1"/>
    </xf>
    <xf numFmtId="168" fontId="4" fillId="0" borderId="0" xfId="1" applyNumberFormat="1" applyFont="1"/>
    <xf numFmtId="168" fontId="5" fillId="2" borderId="6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right" vertical="center"/>
    </xf>
    <xf numFmtId="168" fontId="4" fillId="0" borderId="7" xfId="1" applyNumberFormat="1" applyFont="1" applyFill="1" applyBorder="1" applyAlignment="1">
      <alignment vertical="center" wrapText="1"/>
    </xf>
    <xf numFmtId="168" fontId="4" fillId="0" borderId="0" xfId="1" applyNumberFormat="1" applyFont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164" fontId="5" fillId="2" borderId="3" xfId="1" applyFont="1" applyFill="1" applyBorder="1" applyAlignment="1">
      <alignment horizontal="center" wrapText="1"/>
    </xf>
    <xf numFmtId="164" fontId="5" fillId="2" borderId="4" xfId="1" applyFont="1" applyFill="1" applyBorder="1" applyAlignment="1">
      <alignment horizontal="center" wrapText="1"/>
    </xf>
    <xf numFmtId="164" fontId="5" fillId="2" borderId="5" xfId="1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center" wrapText="1"/>
    </xf>
    <xf numFmtId="0" fontId="7" fillId="0" borderId="8" xfId="3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15\Desktop\Copy%20of%20report_for_m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1 (2)"/>
      <sheetName val="Компаний жагсаалт"/>
      <sheetName val="listing2017"/>
    </sheetNames>
    <sheetDataSet>
      <sheetData sheetId="0"/>
      <sheetData sheetId="1"/>
      <sheetData sheetId="2"/>
      <sheetData sheetId="3"/>
      <sheetData sheetId="4"/>
      <sheetData sheetId="5">
        <row r="7">
          <cell r="F7">
            <v>487</v>
          </cell>
          <cell r="G7">
            <v>10487000</v>
          </cell>
          <cell r="H7" t="str">
            <v>UB</v>
          </cell>
          <cell r="I7" t="str">
            <v>AZZ</v>
          </cell>
        </row>
        <row r="8">
          <cell r="F8">
            <v>507</v>
          </cell>
          <cell r="G8">
            <v>10507000</v>
          </cell>
          <cell r="H8" t="str">
            <v>UB</v>
          </cell>
          <cell r="I8" t="str">
            <v>BZO</v>
          </cell>
        </row>
        <row r="9">
          <cell r="F9">
            <v>481</v>
          </cell>
          <cell r="G9">
            <v>10481000</v>
          </cell>
          <cell r="H9" t="str">
            <v>UB</v>
          </cell>
          <cell r="I9" t="str">
            <v>DZU</v>
          </cell>
        </row>
        <row r="10">
          <cell r="F10">
            <v>505</v>
          </cell>
          <cell r="G10">
            <v>10505000</v>
          </cell>
          <cell r="H10" t="str">
            <v>DA</v>
          </cell>
          <cell r="I10" t="str">
            <v>DUS</v>
          </cell>
        </row>
        <row r="11">
          <cell r="F11">
            <v>496</v>
          </cell>
          <cell r="G11">
            <v>10496000</v>
          </cell>
          <cell r="H11" t="str">
            <v>DA</v>
          </cell>
          <cell r="I11" t="str">
            <v>DAS</v>
          </cell>
        </row>
        <row r="12">
          <cell r="F12">
            <v>519</v>
          </cell>
          <cell r="G12">
            <v>10519000</v>
          </cell>
          <cell r="H12" t="str">
            <v>DA</v>
          </cell>
          <cell r="I12" t="str">
            <v>DSH</v>
          </cell>
        </row>
        <row r="13">
          <cell r="F13">
            <v>498</v>
          </cell>
          <cell r="G13">
            <v>10498000</v>
          </cell>
          <cell r="H13" t="str">
            <v>DA</v>
          </cell>
          <cell r="I13" t="str">
            <v>DDS</v>
          </cell>
        </row>
        <row r="14">
          <cell r="F14">
            <v>526</v>
          </cell>
          <cell r="G14">
            <v>10526000</v>
          </cell>
          <cell r="H14" t="str">
            <v>DA</v>
          </cell>
          <cell r="I14" t="str">
            <v>DTU</v>
          </cell>
        </row>
        <row r="15">
          <cell r="F15">
            <v>513</v>
          </cell>
          <cell r="G15">
            <v>10513000</v>
          </cell>
          <cell r="H15" t="str">
            <v>EM</v>
          </cell>
          <cell r="I15" t="str">
            <v>DZS</v>
          </cell>
        </row>
        <row r="16">
          <cell r="F16">
            <v>514</v>
          </cell>
          <cell r="G16">
            <v>10514000</v>
          </cell>
          <cell r="H16" t="str">
            <v>UB</v>
          </cell>
          <cell r="I16" t="str">
            <v>DSD</v>
          </cell>
        </row>
        <row r="17">
          <cell r="F17">
            <v>502</v>
          </cell>
          <cell r="G17">
            <v>10502000</v>
          </cell>
          <cell r="H17" t="str">
            <v>UB</v>
          </cell>
          <cell r="I17" t="str">
            <v>DKS</v>
          </cell>
        </row>
        <row r="18">
          <cell r="F18">
            <v>504</v>
          </cell>
          <cell r="G18">
            <v>10504000</v>
          </cell>
          <cell r="H18" t="str">
            <v>UB</v>
          </cell>
          <cell r="I18" t="str">
            <v>DGS</v>
          </cell>
        </row>
        <row r="19">
          <cell r="F19">
            <v>510</v>
          </cell>
          <cell r="G19">
            <v>10510000</v>
          </cell>
          <cell r="H19" t="str">
            <v>UB</v>
          </cell>
          <cell r="I19" t="str">
            <v>HBJ</v>
          </cell>
        </row>
        <row r="20">
          <cell r="F20">
            <v>536</v>
          </cell>
          <cell r="G20">
            <v>10536000</v>
          </cell>
          <cell r="H20" t="str">
            <v>UB</v>
          </cell>
          <cell r="I20" t="str">
            <v>MTZ</v>
          </cell>
        </row>
        <row r="21">
          <cell r="F21">
            <v>500</v>
          </cell>
          <cell r="G21">
            <v>10500000</v>
          </cell>
          <cell r="H21" t="str">
            <v>UB</v>
          </cell>
          <cell r="I21" t="str">
            <v>NDS</v>
          </cell>
        </row>
        <row r="22">
          <cell r="F22">
            <v>515</v>
          </cell>
          <cell r="G22">
            <v>10515000</v>
          </cell>
          <cell r="H22" t="str">
            <v>UB</v>
          </cell>
          <cell r="I22" t="str">
            <v>UTS</v>
          </cell>
        </row>
        <row r="23">
          <cell r="F23">
            <v>497</v>
          </cell>
          <cell r="G23">
            <v>10497000</v>
          </cell>
          <cell r="H23" t="str">
            <v>UB</v>
          </cell>
          <cell r="I23" t="str">
            <v>UDS</v>
          </cell>
        </row>
        <row r="24">
          <cell r="F24">
            <v>506</v>
          </cell>
          <cell r="G24">
            <v>10506000</v>
          </cell>
          <cell r="H24" t="str">
            <v>OR</v>
          </cell>
          <cell r="I24" t="str">
            <v>EUD</v>
          </cell>
        </row>
        <row r="25">
          <cell r="F25">
            <v>499</v>
          </cell>
          <cell r="G25">
            <v>10499000</v>
          </cell>
          <cell r="H25" t="str">
            <v>OR</v>
          </cell>
          <cell r="I25" t="str">
            <v>EDS</v>
          </cell>
        </row>
        <row r="26">
          <cell r="F26">
            <v>452</v>
          </cell>
          <cell r="G26">
            <v>10452000</v>
          </cell>
          <cell r="H26" t="str">
            <v>UB</v>
          </cell>
          <cell r="I26" t="str">
            <v>AOI</v>
          </cell>
        </row>
        <row r="27">
          <cell r="F27">
            <v>445</v>
          </cell>
          <cell r="G27">
            <v>10445000</v>
          </cell>
          <cell r="H27" t="str">
            <v>EV</v>
          </cell>
          <cell r="I27" t="str">
            <v>BTG</v>
          </cell>
        </row>
        <row r="28">
          <cell r="F28">
            <v>396</v>
          </cell>
          <cell r="G28">
            <v>10396000</v>
          </cell>
          <cell r="H28" t="str">
            <v>UB</v>
          </cell>
          <cell r="I28" t="str">
            <v>BAN</v>
          </cell>
        </row>
        <row r="29">
          <cell r="F29">
            <v>63</v>
          </cell>
          <cell r="G29">
            <v>10063000</v>
          </cell>
          <cell r="H29" t="str">
            <v>DA</v>
          </cell>
          <cell r="I29" t="str">
            <v>HSH</v>
          </cell>
        </row>
        <row r="30">
          <cell r="F30">
            <v>444</v>
          </cell>
          <cell r="G30">
            <v>10444000</v>
          </cell>
          <cell r="H30" t="str">
            <v>HE</v>
          </cell>
          <cell r="I30" t="str">
            <v>BDL</v>
          </cell>
        </row>
        <row r="31">
          <cell r="F31">
            <v>209</v>
          </cell>
          <cell r="G31">
            <v>10209000</v>
          </cell>
          <cell r="H31" t="str">
            <v>UB</v>
          </cell>
          <cell r="I31" t="str">
            <v>MCH</v>
          </cell>
        </row>
        <row r="32">
          <cell r="F32">
            <v>424</v>
          </cell>
          <cell r="G32">
            <v>10424000</v>
          </cell>
          <cell r="H32" t="str">
            <v>EM</v>
          </cell>
          <cell r="I32" t="str">
            <v>GTU</v>
          </cell>
        </row>
        <row r="33">
          <cell r="F33">
            <v>458</v>
          </cell>
          <cell r="G33">
            <v>10458000</v>
          </cell>
          <cell r="H33" t="str">
            <v>EM</v>
          </cell>
          <cell r="I33" t="str">
            <v>TTL</v>
          </cell>
        </row>
        <row r="34">
          <cell r="F34">
            <v>32</v>
          </cell>
          <cell r="G34">
            <v>10032000</v>
          </cell>
          <cell r="H34" t="str">
            <v>UB</v>
          </cell>
          <cell r="I34" t="str">
            <v>HMK</v>
          </cell>
        </row>
        <row r="35">
          <cell r="F35">
            <v>376</v>
          </cell>
          <cell r="G35">
            <v>10376000</v>
          </cell>
          <cell r="H35" t="str">
            <v>UB</v>
          </cell>
          <cell r="I35" t="str">
            <v>HSX</v>
          </cell>
        </row>
        <row r="36">
          <cell r="F36">
            <v>460</v>
          </cell>
          <cell r="G36">
            <v>10460000</v>
          </cell>
          <cell r="H36" t="str">
            <v>GS</v>
          </cell>
          <cell r="I36" t="str">
            <v>SHV</v>
          </cell>
        </row>
        <row r="37">
          <cell r="F37">
            <v>541</v>
          </cell>
          <cell r="G37">
            <v>10541000</v>
          </cell>
          <cell r="H37" t="str">
            <v>UB</v>
          </cell>
          <cell r="I37" t="str">
            <v>MNP</v>
          </cell>
        </row>
        <row r="38">
          <cell r="F38">
            <v>369</v>
          </cell>
          <cell r="G38">
            <v>10369000</v>
          </cell>
          <cell r="H38" t="str">
            <v>AR</v>
          </cell>
          <cell r="I38" t="str">
            <v>AAR</v>
          </cell>
        </row>
        <row r="39">
          <cell r="F39">
            <v>423</v>
          </cell>
          <cell r="G39">
            <v>10423000</v>
          </cell>
          <cell r="H39" t="str">
            <v>UB</v>
          </cell>
          <cell r="I39" t="str">
            <v>ATI</v>
          </cell>
        </row>
        <row r="40">
          <cell r="F40">
            <v>461</v>
          </cell>
          <cell r="G40">
            <v>10461000</v>
          </cell>
          <cell r="H40" t="str">
            <v>DO</v>
          </cell>
          <cell r="I40" t="str">
            <v>ADL</v>
          </cell>
        </row>
        <row r="41">
          <cell r="F41">
            <v>468</v>
          </cell>
          <cell r="G41">
            <v>10468000</v>
          </cell>
          <cell r="H41" t="str">
            <v>TE</v>
          </cell>
          <cell r="I41" t="str">
            <v>ERD</v>
          </cell>
        </row>
        <row r="42">
          <cell r="F42">
            <v>187</v>
          </cell>
          <cell r="G42">
            <v>10187000</v>
          </cell>
          <cell r="H42" t="str">
            <v>BE</v>
          </cell>
          <cell r="I42" t="str">
            <v>ALD</v>
          </cell>
        </row>
        <row r="43">
          <cell r="F43">
            <v>119</v>
          </cell>
          <cell r="G43">
            <v>10119000</v>
          </cell>
          <cell r="H43" t="str">
            <v>HO</v>
          </cell>
          <cell r="I43" t="str">
            <v>ALA</v>
          </cell>
        </row>
        <row r="44">
          <cell r="F44">
            <v>227</v>
          </cell>
          <cell r="G44">
            <v>10227000</v>
          </cell>
          <cell r="H44" t="str">
            <v>HO</v>
          </cell>
          <cell r="I44" t="str">
            <v>AZH</v>
          </cell>
        </row>
        <row r="45">
          <cell r="F45">
            <v>333</v>
          </cell>
          <cell r="G45">
            <v>10333000</v>
          </cell>
          <cell r="H45" t="str">
            <v>UB</v>
          </cell>
          <cell r="I45" t="str">
            <v>ALM</v>
          </cell>
        </row>
        <row r="46">
          <cell r="F46">
            <v>529</v>
          </cell>
          <cell r="G46">
            <v>10529000</v>
          </cell>
          <cell r="H46" t="str">
            <v>UB</v>
          </cell>
          <cell r="I46" t="str">
            <v>ANO</v>
          </cell>
        </row>
        <row r="47">
          <cell r="F47">
            <v>90</v>
          </cell>
          <cell r="G47">
            <v>10090000</v>
          </cell>
          <cell r="H47" t="str">
            <v>UB</v>
          </cell>
          <cell r="I47" t="str">
            <v>APU</v>
          </cell>
        </row>
        <row r="48">
          <cell r="F48">
            <v>394</v>
          </cell>
          <cell r="G48">
            <v>10394000</v>
          </cell>
          <cell r="H48" t="str">
            <v>AR</v>
          </cell>
          <cell r="I48" t="str">
            <v>ABH</v>
          </cell>
        </row>
        <row r="49">
          <cell r="F49">
            <v>231</v>
          </cell>
          <cell r="G49">
            <v>10231000</v>
          </cell>
          <cell r="H49" t="str">
            <v>UB</v>
          </cell>
          <cell r="I49" t="str">
            <v>ARJ</v>
          </cell>
        </row>
        <row r="50">
          <cell r="F50">
            <v>191</v>
          </cell>
          <cell r="G50">
            <v>10191000</v>
          </cell>
          <cell r="H50" t="str">
            <v>UB</v>
          </cell>
          <cell r="I50" t="str">
            <v>EER</v>
          </cell>
        </row>
        <row r="51">
          <cell r="F51">
            <v>403</v>
          </cell>
          <cell r="G51">
            <v>10403000</v>
          </cell>
          <cell r="H51" t="str">
            <v>HE</v>
          </cell>
          <cell r="I51" t="str">
            <v>ART</v>
          </cell>
        </row>
        <row r="52">
          <cell r="F52">
            <v>33</v>
          </cell>
          <cell r="G52">
            <v>10033000</v>
          </cell>
          <cell r="H52" t="str">
            <v>UB</v>
          </cell>
          <cell r="I52" t="str">
            <v>CND</v>
          </cell>
        </row>
        <row r="53">
          <cell r="F53">
            <v>17</v>
          </cell>
          <cell r="G53">
            <v>10017000</v>
          </cell>
          <cell r="H53" t="str">
            <v>UB</v>
          </cell>
          <cell r="I53" t="str">
            <v>ATR</v>
          </cell>
        </row>
        <row r="54">
          <cell r="F54">
            <v>200</v>
          </cell>
          <cell r="G54">
            <v>10200000</v>
          </cell>
          <cell r="H54" t="str">
            <v>BE</v>
          </cell>
          <cell r="I54" t="str">
            <v>NOG</v>
          </cell>
        </row>
        <row r="55">
          <cell r="F55">
            <v>0</v>
          </cell>
          <cell r="G55">
            <v>0</v>
          </cell>
          <cell r="H55">
            <v>0</v>
          </cell>
          <cell r="I55" t="str">
            <v>ITLS</v>
          </cell>
        </row>
        <row r="56">
          <cell r="F56">
            <v>476</v>
          </cell>
          <cell r="G56">
            <v>10476000</v>
          </cell>
          <cell r="H56" t="str">
            <v>UB</v>
          </cell>
          <cell r="I56" t="str">
            <v>BRC</v>
          </cell>
        </row>
        <row r="57">
          <cell r="F57">
            <v>256</v>
          </cell>
          <cell r="G57">
            <v>10256000</v>
          </cell>
          <cell r="H57" t="str">
            <v>DA</v>
          </cell>
          <cell r="I57" t="str">
            <v>BLS</v>
          </cell>
        </row>
        <row r="58">
          <cell r="F58">
            <v>438</v>
          </cell>
          <cell r="G58">
            <v>10438000</v>
          </cell>
          <cell r="H58" t="str">
            <v>ZA</v>
          </cell>
          <cell r="I58" t="str">
            <v>VIK</v>
          </cell>
        </row>
        <row r="59">
          <cell r="F59">
            <v>13</v>
          </cell>
          <cell r="G59">
            <v>10013000</v>
          </cell>
          <cell r="H59" t="str">
            <v>UB</v>
          </cell>
          <cell r="I59" t="str">
            <v>BNG</v>
          </cell>
        </row>
        <row r="60">
          <cell r="F60">
            <v>77</v>
          </cell>
          <cell r="G60">
            <v>10077000</v>
          </cell>
          <cell r="H60" t="str">
            <v>DO</v>
          </cell>
          <cell r="I60" t="str">
            <v>BTL</v>
          </cell>
        </row>
        <row r="61">
          <cell r="F61">
            <v>152</v>
          </cell>
          <cell r="G61">
            <v>10152000</v>
          </cell>
          <cell r="H61" t="str">
            <v>TE</v>
          </cell>
          <cell r="I61" t="str">
            <v>BAJ</v>
          </cell>
        </row>
        <row r="62">
          <cell r="F62">
            <v>397</v>
          </cell>
          <cell r="G62">
            <v>10397000</v>
          </cell>
          <cell r="H62" t="str">
            <v>UB</v>
          </cell>
          <cell r="I62" t="str">
            <v>BNB</v>
          </cell>
        </row>
        <row r="63">
          <cell r="F63">
            <v>296</v>
          </cell>
          <cell r="G63">
            <v>10296000</v>
          </cell>
          <cell r="H63" t="str">
            <v>GA</v>
          </cell>
          <cell r="I63" t="str">
            <v>BTR</v>
          </cell>
        </row>
        <row r="64">
          <cell r="F64">
            <v>522</v>
          </cell>
          <cell r="G64">
            <v>10522000</v>
          </cell>
          <cell r="H64" t="str">
            <v>UB</v>
          </cell>
          <cell r="I64" t="str">
            <v>BDS</v>
          </cell>
        </row>
        <row r="65">
          <cell r="F65">
            <v>315</v>
          </cell>
          <cell r="G65">
            <v>10315000</v>
          </cell>
          <cell r="H65" t="str">
            <v>UB</v>
          </cell>
          <cell r="I65" t="str">
            <v>BHR</v>
          </cell>
        </row>
        <row r="66">
          <cell r="F66">
            <v>176</v>
          </cell>
          <cell r="G66">
            <v>10176000</v>
          </cell>
          <cell r="H66" t="str">
            <v>UB</v>
          </cell>
          <cell r="I66" t="str">
            <v>BSKY</v>
          </cell>
        </row>
        <row r="67">
          <cell r="F67">
            <v>480</v>
          </cell>
          <cell r="G67">
            <v>10480000</v>
          </cell>
          <cell r="H67" t="str">
            <v>SB</v>
          </cell>
          <cell r="I67" t="str">
            <v>BRO</v>
          </cell>
        </row>
        <row r="68">
          <cell r="F68">
            <v>207</v>
          </cell>
          <cell r="G68">
            <v>10207000</v>
          </cell>
          <cell r="H68" t="str">
            <v>TE</v>
          </cell>
          <cell r="I68" t="str">
            <v>BOR</v>
          </cell>
        </row>
        <row r="69">
          <cell r="F69">
            <v>435</v>
          </cell>
          <cell r="G69">
            <v>10435000</v>
          </cell>
          <cell r="H69" t="str">
            <v>UB</v>
          </cell>
          <cell r="I69" t="str">
            <v>BHL</v>
          </cell>
        </row>
        <row r="70">
          <cell r="F70">
            <v>69</v>
          </cell>
          <cell r="G70">
            <v>10069000</v>
          </cell>
          <cell r="H70" t="str">
            <v>UB</v>
          </cell>
          <cell r="I70" t="str">
            <v>BHG</v>
          </cell>
        </row>
        <row r="71">
          <cell r="F71">
            <v>308</v>
          </cell>
          <cell r="G71">
            <v>10308000</v>
          </cell>
          <cell r="H71" t="str">
            <v>BU</v>
          </cell>
          <cell r="I71" t="str">
            <v>BUN</v>
          </cell>
        </row>
        <row r="72">
          <cell r="F72">
            <v>121</v>
          </cell>
          <cell r="G72">
            <v>10121000</v>
          </cell>
          <cell r="H72" t="str">
            <v>HO</v>
          </cell>
          <cell r="I72" t="str">
            <v>BYN</v>
          </cell>
        </row>
        <row r="73">
          <cell r="F73">
            <v>395</v>
          </cell>
          <cell r="G73">
            <v>10395000</v>
          </cell>
          <cell r="H73" t="str">
            <v>HO</v>
          </cell>
          <cell r="I73" t="str">
            <v>BUT</v>
          </cell>
        </row>
        <row r="74">
          <cell r="F74">
            <v>239</v>
          </cell>
          <cell r="G74">
            <v>10239000</v>
          </cell>
          <cell r="H74" t="str">
            <v>UB</v>
          </cell>
          <cell r="I74" t="str">
            <v>BLC</v>
          </cell>
        </row>
        <row r="75">
          <cell r="F75">
            <v>492</v>
          </cell>
          <cell r="G75">
            <v>10492000</v>
          </cell>
          <cell r="H75" t="str">
            <v>UB</v>
          </cell>
          <cell r="I75" t="str">
            <v>BEU</v>
          </cell>
        </row>
        <row r="76">
          <cell r="F76">
            <v>539</v>
          </cell>
          <cell r="G76">
            <v>10539000</v>
          </cell>
          <cell r="H76" t="str">
            <v>UB</v>
          </cell>
          <cell r="I76" t="str">
            <v>BRM</v>
          </cell>
        </row>
        <row r="77">
          <cell r="F77">
            <v>234</v>
          </cell>
          <cell r="G77">
            <v>10234000</v>
          </cell>
          <cell r="H77" t="str">
            <v>UB</v>
          </cell>
          <cell r="I77" t="str">
            <v>GHC</v>
          </cell>
        </row>
        <row r="78">
          <cell r="F78">
            <v>353</v>
          </cell>
          <cell r="G78">
            <v>10353000</v>
          </cell>
          <cell r="H78" t="str">
            <v>DO</v>
          </cell>
          <cell r="I78" t="str">
            <v>HZB</v>
          </cell>
        </row>
        <row r="79">
          <cell r="F79">
            <v>528</v>
          </cell>
          <cell r="G79">
            <v>10528000</v>
          </cell>
          <cell r="H79" t="str">
            <v>UB</v>
          </cell>
          <cell r="I79" t="str">
            <v>HRM</v>
          </cell>
        </row>
        <row r="80">
          <cell r="F80">
            <v>125</v>
          </cell>
          <cell r="G80">
            <v>10125000</v>
          </cell>
          <cell r="H80" t="str">
            <v>EV</v>
          </cell>
          <cell r="I80" t="str">
            <v>HML</v>
          </cell>
        </row>
        <row r="81">
          <cell r="F81">
            <v>354</v>
          </cell>
          <cell r="G81">
            <v>10354000</v>
          </cell>
          <cell r="H81" t="str">
            <v>UB</v>
          </cell>
          <cell r="I81" t="str">
            <v>GOV</v>
          </cell>
        </row>
        <row r="82">
          <cell r="F82">
            <v>86</v>
          </cell>
          <cell r="G82">
            <v>10086000</v>
          </cell>
          <cell r="H82" t="str">
            <v>EM</v>
          </cell>
          <cell r="I82" t="str">
            <v>JGL</v>
          </cell>
        </row>
        <row r="83">
          <cell r="F83">
            <v>148</v>
          </cell>
          <cell r="G83">
            <v>10148000</v>
          </cell>
          <cell r="H83" t="str">
            <v>UB</v>
          </cell>
          <cell r="I83" t="str">
            <v>GFG</v>
          </cell>
        </row>
        <row r="84">
          <cell r="F84">
            <v>159</v>
          </cell>
          <cell r="G84">
            <v>10159000</v>
          </cell>
          <cell r="H84" t="str">
            <v>SB</v>
          </cell>
          <cell r="I84" t="str">
            <v>GNR</v>
          </cell>
        </row>
        <row r="85">
          <cell r="F85">
            <v>263</v>
          </cell>
          <cell r="G85">
            <v>10263000</v>
          </cell>
          <cell r="H85" t="str">
            <v>BU</v>
          </cell>
          <cell r="I85" t="str">
            <v>GTJ</v>
          </cell>
        </row>
        <row r="86">
          <cell r="F86">
            <v>96</v>
          </cell>
          <cell r="G86">
            <v>10096000</v>
          </cell>
          <cell r="H86" t="str">
            <v>UV</v>
          </cell>
          <cell r="I86" t="str">
            <v>GUR</v>
          </cell>
        </row>
        <row r="87">
          <cell r="F87">
            <v>88</v>
          </cell>
          <cell r="G87">
            <v>10088000</v>
          </cell>
          <cell r="H87" t="str">
            <v>UB</v>
          </cell>
          <cell r="I87" t="str">
            <v>GTL</v>
          </cell>
        </row>
        <row r="88">
          <cell r="F88">
            <v>150</v>
          </cell>
          <cell r="G88">
            <v>10150000</v>
          </cell>
          <cell r="H88" t="str">
            <v>TE</v>
          </cell>
          <cell r="I88" t="str">
            <v>DBL</v>
          </cell>
        </row>
        <row r="89">
          <cell r="F89">
            <v>252</v>
          </cell>
          <cell r="G89">
            <v>10252000</v>
          </cell>
          <cell r="H89" t="str">
            <v>DA</v>
          </cell>
          <cell r="I89" t="str">
            <v>DAR</v>
          </cell>
        </row>
        <row r="90">
          <cell r="F90">
            <v>380</v>
          </cell>
          <cell r="G90">
            <v>10380000</v>
          </cell>
          <cell r="H90" t="str">
            <v>DA</v>
          </cell>
          <cell r="I90" t="str">
            <v>DHU</v>
          </cell>
        </row>
        <row r="91">
          <cell r="F91">
            <v>366</v>
          </cell>
          <cell r="G91">
            <v>10366000</v>
          </cell>
          <cell r="H91" t="str">
            <v>DA</v>
          </cell>
          <cell r="I91" t="str">
            <v>DZG</v>
          </cell>
        </row>
        <row r="92">
          <cell r="F92">
            <v>508</v>
          </cell>
          <cell r="G92">
            <v>10508000</v>
          </cell>
          <cell r="H92" t="str">
            <v>DA</v>
          </cell>
          <cell r="I92" t="str">
            <v>DSS</v>
          </cell>
        </row>
        <row r="93">
          <cell r="F93">
            <v>71</v>
          </cell>
          <cell r="G93">
            <v>10071000</v>
          </cell>
          <cell r="H93" t="str">
            <v>DA</v>
          </cell>
          <cell r="I93" t="str">
            <v>NEH</v>
          </cell>
        </row>
        <row r="94">
          <cell r="F94">
            <v>254</v>
          </cell>
          <cell r="G94">
            <v>10254000</v>
          </cell>
          <cell r="H94" t="str">
            <v>DA</v>
          </cell>
          <cell r="I94" t="str">
            <v>DAH</v>
          </cell>
        </row>
        <row r="95">
          <cell r="F95">
            <v>523</v>
          </cell>
          <cell r="G95">
            <v>10523000</v>
          </cell>
          <cell r="H95" t="str">
            <v>DO</v>
          </cell>
          <cell r="I95" t="str">
            <v>DAZ</v>
          </cell>
        </row>
        <row r="96">
          <cell r="F96">
            <v>132</v>
          </cell>
          <cell r="G96">
            <v>10132000</v>
          </cell>
          <cell r="H96" t="str">
            <v>DO</v>
          </cell>
          <cell r="I96" t="str">
            <v>DRN</v>
          </cell>
        </row>
        <row r="97">
          <cell r="F97">
            <v>320</v>
          </cell>
          <cell r="G97">
            <v>10320000</v>
          </cell>
          <cell r="H97" t="str">
            <v>DO</v>
          </cell>
          <cell r="I97" t="str">
            <v>DIM</v>
          </cell>
        </row>
        <row r="98">
          <cell r="F98">
            <v>358</v>
          </cell>
          <cell r="G98">
            <v>10358000</v>
          </cell>
          <cell r="H98" t="str">
            <v>DO</v>
          </cell>
          <cell r="I98" t="str">
            <v>DOT</v>
          </cell>
        </row>
        <row r="99">
          <cell r="F99">
            <v>311</v>
          </cell>
          <cell r="G99">
            <v>10311000</v>
          </cell>
          <cell r="H99" t="str">
            <v>DO</v>
          </cell>
          <cell r="I99" t="str">
            <v>DES</v>
          </cell>
        </row>
        <row r="100">
          <cell r="F100">
            <v>21</v>
          </cell>
          <cell r="G100">
            <v>10021000</v>
          </cell>
          <cell r="H100" t="str">
            <v>UB</v>
          </cell>
          <cell r="I100" t="str">
            <v>DRU</v>
          </cell>
        </row>
        <row r="101">
          <cell r="F101">
            <v>300</v>
          </cell>
          <cell r="G101">
            <v>10300000</v>
          </cell>
          <cell r="H101" t="str">
            <v>DU</v>
          </cell>
          <cell r="I101" t="str">
            <v>DMA</v>
          </cell>
        </row>
        <row r="102">
          <cell r="F102">
            <v>246</v>
          </cell>
          <cell r="G102">
            <v>10246000</v>
          </cell>
          <cell r="H102" t="str">
            <v>UB</v>
          </cell>
          <cell r="I102" t="str">
            <v>SUN</v>
          </cell>
        </row>
        <row r="103">
          <cell r="F103">
            <v>37</v>
          </cell>
          <cell r="G103">
            <v>10037000</v>
          </cell>
          <cell r="H103" t="str">
            <v>UB</v>
          </cell>
          <cell r="I103" t="str">
            <v>SOI</v>
          </cell>
        </row>
        <row r="104">
          <cell r="F104">
            <v>408</v>
          </cell>
          <cell r="G104">
            <v>10408000</v>
          </cell>
          <cell r="H104" t="str">
            <v>SB</v>
          </cell>
          <cell r="I104" t="str">
            <v>HCH</v>
          </cell>
        </row>
        <row r="105">
          <cell r="F105">
            <v>230</v>
          </cell>
          <cell r="G105">
            <v>10230000</v>
          </cell>
          <cell r="H105" t="str">
            <v>ZA</v>
          </cell>
          <cell r="I105" t="str">
            <v>JST</v>
          </cell>
        </row>
        <row r="106">
          <cell r="F106">
            <v>326</v>
          </cell>
          <cell r="G106">
            <v>10326000</v>
          </cell>
          <cell r="H106" t="str">
            <v>UV</v>
          </cell>
          <cell r="I106" t="str">
            <v>JIV</v>
          </cell>
        </row>
        <row r="107">
          <cell r="F107">
            <v>61</v>
          </cell>
          <cell r="G107">
            <v>10061000</v>
          </cell>
          <cell r="H107" t="str">
            <v>EM</v>
          </cell>
          <cell r="I107" t="str">
            <v>JGV</v>
          </cell>
        </row>
        <row r="108">
          <cell r="F108">
            <v>34</v>
          </cell>
          <cell r="G108">
            <v>10034000</v>
          </cell>
          <cell r="H108" t="str">
            <v>UB</v>
          </cell>
          <cell r="I108" t="str">
            <v>SUL</v>
          </cell>
        </row>
        <row r="109">
          <cell r="F109">
            <v>521</v>
          </cell>
          <cell r="G109">
            <v>10521000</v>
          </cell>
          <cell r="H109" t="str">
            <v>UB</v>
          </cell>
          <cell r="I109" t="str">
            <v>JTB</v>
          </cell>
        </row>
        <row r="110">
          <cell r="F110">
            <v>204</v>
          </cell>
          <cell r="G110">
            <v>10204000</v>
          </cell>
          <cell r="H110" t="str">
            <v>ZA</v>
          </cell>
          <cell r="I110" t="str">
            <v>BLG</v>
          </cell>
        </row>
        <row r="111">
          <cell r="F111">
            <v>450</v>
          </cell>
          <cell r="G111">
            <v>10450000</v>
          </cell>
          <cell r="H111" t="str">
            <v>UB</v>
          </cell>
          <cell r="I111" t="str">
            <v>ZOO</v>
          </cell>
        </row>
        <row r="112">
          <cell r="F112">
            <v>520</v>
          </cell>
          <cell r="G112">
            <v>10520000</v>
          </cell>
          <cell r="H112" t="str">
            <v>UB</v>
          </cell>
          <cell r="I112" t="str">
            <v>ZSB</v>
          </cell>
        </row>
        <row r="113">
          <cell r="F113">
            <v>329</v>
          </cell>
          <cell r="G113">
            <v>10329000</v>
          </cell>
          <cell r="H113" t="str">
            <v>BU</v>
          </cell>
          <cell r="I113" t="str">
            <v>INT</v>
          </cell>
        </row>
        <row r="114">
          <cell r="F114">
            <v>157</v>
          </cell>
          <cell r="G114">
            <v>10157000</v>
          </cell>
          <cell r="H114" t="str">
            <v>UV</v>
          </cell>
          <cell r="I114" t="str">
            <v>IHN</v>
          </cell>
        </row>
        <row r="115">
          <cell r="F115">
            <v>185</v>
          </cell>
          <cell r="G115">
            <v>10185000</v>
          </cell>
          <cell r="H115" t="str">
            <v>UB</v>
          </cell>
          <cell r="I115" t="str">
            <v>IHU</v>
          </cell>
        </row>
        <row r="116">
          <cell r="F116">
            <v>459</v>
          </cell>
          <cell r="G116">
            <v>10459000</v>
          </cell>
          <cell r="H116" t="str">
            <v>UV</v>
          </cell>
          <cell r="I116" t="str">
            <v>IBA</v>
          </cell>
        </row>
        <row r="117">
          <cell r="F117">
            <v>136</v>
          </cell>
          <cell r="G117">
            <v>10136000</v>
          </cell>
          <cell r="H117" t="str">
            <v>UB</v>
          </cell>
          <cell r="I117" t="str">
            <v>BAZ</v>
          </cell>
        </row>
        <row r="118">
          <cell r="F118">
            <v>80</v>
          </cell>
          <cell r="G118">
            <v>10080000</v>
          </cell>
          <cell r="H118" t="str">
            <v>DU</v>
          </cell>
          <cell r="I118" t="str">
            <v>MNG</v>
          </cell>
        </row>
        <row r="119">
          <cell r="F119">
            <v>208</v>
          </cell>
          <cell r="G119">
            <v>10208000</v>
          </cell>
          <cell r="H119" t="str">
            <v>UB</v>
          </cell>
          <cell r="I119" t="str">
            <v>MMX</v>
          </cell>
        </row>
        <row r="120">
          <cell r="F120">
            <v>379</v>
          </cell>
          <cell r="G120">
            <v>10379000</v>
          </cell>
          <cell r="H120" t="str">
            <v>UB</v>
          </cell>
          <cell r="I120" t="str">
            <v>MIE</v>
          </cell>
        </row>
        <row r="121">
          <cell r="F121">
            <v>26</v>
          </cell>
          <cell r="G121">
            <v>10026000</v>
          </cell>
          <cell r="H121" t="str">
            <v>UB</v>
          </cell>
          <cell r="I121" t="str">
            <v>MMH</v>
          </cell>
        </row>
        <row r="122">
          <cell r="F122">
            <v>542</v>
          </cell>
          <cell r="G122">
            <v>10542000</v>
          </cell>
          <cell r="H122" t="str">
            <v>UB</v>
          </cell>
          <cell r="I122" t="str">
            <v>MIK</v>
          </cell>
        </row>
        <row r="123">
          <cell r="F123">
            <v>540</v>
          </cell>
          <cell r="G123">
            <v>10540000</v>
          </cell>
          <cell r="H123" t="str">
            <v>UB</v>
          </cell>
          <cell r="I123" t="str">
            <v>MRX</v>
          </cell>
        </row>
        <row r="124">
          <cell r="F124">
            <v>130</v>
          </cell>
          <cell r="G124">
            <v>10130000</v>
          </cell>
          <cell r="H124" t="str">
            <v>UV</v>
          </cell>
          <cell r="I124" t="str">
            <v>AZA</v>
          </cell>
        </row>
        <row r="125">
          <cell r="F125">
            <v>50</v>
          </cell>
          <cell r="G125">
            <v>10050000</v>
          </cell>
          <cell r="H125" t="str">
            <v>UB</v>
          </cell>
          <cell r="I125" t="str">
            <v>ASA</v>
          </cell>
        </row>
        <row r="126">
          <cell r="F126">
            <v>332</v>
          </cell>
          <cell r="G126">
            <v>10332000</v>
          </cell>
          <cell r="H126" t="str">
            <v>UB</v>
          </cell>
          <cell r="I126" t="str">
            <v>MOG</v>
          </cell>
        </row>
        <row r="127">
          <cell r="F127">
            <v>68</v>
          </cell>
          <cell r="G127">
            <v>10068000</v>
          </cell>
          <cell r="H127" t="str">
            <v>DA</v>
          </cell>
          <cell r="I127" t="str">
            <v>ERS</v>
          </cell>
        </row>
        <row r="128">
          <cell r="F128">
            <v>290</v>
          </cell>
          <cell r="G128">
            <v>10290000</v>
          </cell>
          <cell r="H128" t="str">
            <v>UB</v>
          </cell>
          <cell r="I128" t="str">
            <v>MDZ</v>
          </cell>
        </row>
        <row r="129">
          <cell r="F129">
            <v>40</v>
          </cell>
          <cell r="G129">
            <v>10040000</v>
          </cell>
          <cell r="H129" t="str">
            <v>UB</v>
          </cell>
          <cell r="I129" t="str">
            <v>KEK</v>
          </cell>
        </row>
        <row r="130">
          <cell r="F130">
            <v>9</v>
          </cell>
          <cell r="G130">
            <v>10009000</v>
          </cell>
          <cell r="H130" t="str">
            <v>UB</v>
          </cell>
          <cell r="I130" t="str">
            <v>MNH</v>
          </cell>
        </row>
        <row r="131">
          <cell r="F131">
            <v>2</v>
          </cell>
          <cell r="G131">
            <v>10002000</v>
          </cell>
          <cell r="H131" t="str">
            <v>UB</v>
          </cell>
          <cell r="I131" t="str">
            <v>UYN</v>
          </cell>
        </row>
        <row r="132">
          <cell r="F132">
            <v>236</v>
          </cell>
          <cell r="G132">
            <v>10236000</v>
          </cell>
          <cell r="H132" t="str">
            <v>UB</v>
          </cell>
          <cell r="I132" t="str">
            <v>MVO</v>
          </cell>
        </row>
        <row r="133">
          <cell r="F133">
            <v>316</v>
          </cell>
          <cell r="G133">
            <v>10316000</v>
          </cell>
          <cell r="H133" t="str">
            <v>UB</v>
          </cell>
          <cell r="I133" t="str">
            <v>MSR</v>
          </cell>
        </row>
        <row r="134">
          <cell r="F134">
            <v>25</v>
          </cell>
          <cell r="G134">
            <v>10025000</v>
          </cell>
          <cell r="H134" t="str">
            <v>UB</v>
          </cell>
          <cell r="I134" t="str">
            <v>MIB</v>
          </cell>
        </row>
        <row r="135">
          <cell r="F135">
            <v>38</v>
          </cell>
          <cell r="G135">
            <v>10038000</v>
          </cell>
          <cell r="H135" t="str">
            <v>UB</v>
          </cell>
          <cell r="I135" t="str">
            <v>MBG</v>
          </cell>
        </row>
        <row r="136">
          <cell r="F136">
            <v>471</v>
          </cell>
          <cell r="G136">
            <v>10471000</v>
          </cell>
          <cell r="H136" t="str">
            <v>UB</v>
          </cell>
          <cell r="I136" t="str">
            <v>MNB</v>
          </cell>
        </row>
        <row r="137">
          <cell r="F137">
            <v>23</v>
          </cell>
          <cell r="G137">
            <v>10023000</v>
          </cell>
          <cell r="H137" t="str">
            <v>UB</v>
          </cell>
          <cell r="I137" t="str">
            <v>MNS</v>
          </cell>
        </row>
        <row r="138">
          <cell r="F138">
            <v>120</v>
          </cell>
          <cell r="G138">
            <v>10120000</v>
          </cell>
          <cell r="H138" t="str">
            <v>HO</v>
          </cell>
          <cell r="I138" t="str">
            <v>HAM</v>
          </cell>
        </row>
        <row r="139">
          <cell r="F139">
            <v>517</v>
          </cell>
          <cell r="G139">
            <v>10517000</v>
          </cell>
          <cell r="H139" t="str">
            <v>UB</v>
          </cell>
          <cell r="I139" t="str">
            <v>MSH</v>
          </cell>
        </row>
        <row r="140">
          <cell r="F140">
            <v>503</v>
          </cell>
          <cell r="G140">
            <v>10503000</v>
          </cell>
          <cell r="H140" t="str">
            <v>UB</v>
          </cell>
          <cell r="I140" t="str">
            <v>MSC</v>
          </cell>
        </row>
        <row r="141">
          <cell r="F141">
            <v>51</v>
          </cell>
          <cell r="G141">
            <v>10051000</v>
          </cell>
          <cell r="H141" t="str">
            <v>UB</v>
          </cell>
          <cell r="I141" t="str">
            <v>MUDX</v>
          </cell>
        </row>
        <row r="142">
          <cell r="F142">
            <v>531</v>
          </cell>
          <cell r="G142">
            <v>10531000</v>
          </cell>
          <cell r="H142" t="str">
            <v>UB</v>
          </cell>
          <cell r="I142" t="str">
            <v>NKT</v>
          </cell>
        </row>
        <row r="143">
          <cell r="F143">
            <v>55</v>
          </cell>
          <cell r="G143">
            <v>10055000</v>
          </cell>
          <cell r="H143" t="str">
            <v>UB</v>
          </cell>
          <cell r="I143" t="str">
            <v>NUR</v>
          </cell>
        </row>
        <row r="144">
          <cell r="F144">
            <v>201</v>
          </cell>
          <cell r="G144">
            <v>10201000</v>
          </cell>
          <cell r="H144" t="str">
            <v>OR</v>
          </cell>
          <cell r="I144" t="str">
            <v>JLT</v>
          </cell>
        </row>
        <row r="145">
          <cell r="F145">
            <v>289</v>
          </cell>
          <cell r="G145">
            <v>10289000</v>
          </cell>
          <cell r="H145" t="str">
            <v>SB</v>
          </cell>
          <cell r="I145" t="str">
            <v>NIE</v>
          </cell>
        </row>
        <row r="146">
          <cell r="F146">
            <v>196</v>
          </cell>
          <cell r="G146">
            <v>10196000</v>
          </cell>
          <cell r="H146" t="str">
            <v>BH</v>
          </cell>
          <cell r="I146" t="str">
            <v>TGS</v>
          </cell>
        </row>
        <row r="147">
          <cell r="F147">
            <v>67</v>
          </cell>
          <cell r="G147">
            <v>10067000</v>
          </cell>
          <cell r="H147" t="str">
            <v>UB</v>
          </cell>
          <cell r="I147" t="str">
            <v>NXE</v>
          </cell>
        </row>
        <row r="148">
          <cell r="F148">
            <v>527</v>
          </cell>
          <cell r="G148">
            <v>10527000</v>
          </cell>
          <cell r="H148" t="str">
            <v>UB</v>
          </cell>
          <cell r="I148" t="str">
            <v>OLL</v>
          </cell>
        </row>
        <row r="149">
          <cell r="F149">
            <v>331</v>
          </cell>
          <cell r="G149">
            <v>10331000</v>
          </cell>
          <cell r="H149" t="str">
            <v>SB</v>
          </cell>
          <cell r="I149" t="str">
            <v>ORD</v>
          </cell>
        </row>
        <row r="150">
          <cell r="F150">
            <v>409</v>
          </cell>
          <cell r="G150">
            <v>10409000</v>
          </cell>
          <cell r="H150" t="str">
            <v>SB</v>
          </cell>
          <cell r="I150" t="str">
            <v>HJL</v>
          </cell>
        </row>
        <row r="151">
          <cell r="F151">
            <v>212</v>
          </cell>
          <cell r="G151">
            <v>10212000</v>
          </cell>
          <cell r="H151" t="str">
            <v>EV</v>
          </cell>
          <cell r="I151" t="str">
            <v>UAA</v>
          </cell>
        </row>
        <row r="152">
          <cell r="F152">
            <v>98</v>
          </cell>
          <cell r="G152">
            <v>10098000</v>
          </cell>
          <cell r="H152" t="str">
            <v>DU</v>
          </cell>
          <cell r="I152" t="str">
            <v>ULZ</v>
          </cell>
        </row>
        <row r="153">
          <cell r="F153">
            <v>389</v>
          </cell>
          <cell r="G153">
            <v>10389000</v>
          </cell>
          <cell r="H153" t="str">
            <v>XE</v>
          </cell>
          <cell r="I153" t="str">
            <v>ONH</v>
          </cell>
        </row>
        <row r="154">
          <cell r="F154">
            <v>248</v>
          </cell>
          <cell r="G154">
            <v>10248000</v>
          </cell>
          <cell r="H154" t="str">
            <v>OR</v>
          </cell>
          <cell r="I154" t="str">
            <v>OEE</v>
          </cell>
        </row>
        <row r="155">
          <cell r="F155">
            <v>530</v>
          </cell>
          <cell r="G155">
            <v>10530000</v>
          </cell>
          <cell r="H155" t="str">
            <v>UB</v>
          </cell>
          <cell r="I155" t="str">
            <v>RMC</v>
          </cell>
        </row>
        <row r="156">
          <cell r="F156">
            <v>317</v>
          </cell>
          <cell r="G156">
            <v>10317000</v>
          </cell>
          <cell r="H156" t="str">
            <v>DA</v>
          </cell>
          <cell r="I156" t="str">
            <v>SIL</v>
          </cell>
        </row>
        <row r="157">
          <cell r="F157">
            <v>97</v>
          </cell>
          <cell r="G157">
            <v>10097000</v>
          </cell>
          <cell r="H157" t="str">
            <v>UB</v>
          </cell>
          <cell r="I157" t="str">
            <v>SOR</v>
          </cell>
        </row>
        <row r="158">
          <cell r="F158">
            <v>54</v>
          </cell>
          <cell r="G158">
            <v>10054000</v>
          </cell>
          <cell r="H158" t="str">
            <v>UB</v>
          </cell>
          <cell r="I158" t="str">
            <v>SSG</v>
          </cell>
        </row>
        <row r="159">
          <cell r="F159">
            <v>420</v>
          </cell>
          <cell r="G159">
            <v>10420000</v>
          </cell>
          <cell r="H159" t="str">
            <v>BH</v>
          </cell>
          <cell r="I159" t="str">
            <v>ALI</v>
          </cell>
        </row>
        <row r="160">
          <cell r="F160">
            <v>269</v>
          </cell>
          <cell r="G160">
            <v>10269000</v>
          </cell>
          <cell r="H160" t="str">
            <v>DG</v>
          </cell>
          <cell r="I160" t="str">
            <v>BBD</v>
          </cell>
        </row>
        <row r="161">
          <cell r="F161">
            <v>385</v>
          </cell>
          <cell r="G161">
            <v>10385000</v>
          </cell>
          <cell r="H161" t="str">
            <v>DA</v>
          </cell>
          <cell r="I161" t="str">
            <v>SOH</v>
          </cell>
        </row>
        <row r="162">
          <cell r="F162">
            <v>135</v>
          </cell>
          <cell r="G162">
            <v>10135000</v>
          </cell>
          <cell r="H162" t="str">
            <v>UB</v>
          </cell>
          <cell r="I162" t="str">
            <v>SUU</v>
          </cell>
        </row>
        <row r="163">
          <cell r="F163">
            <v>110</v>
          </cell>
          <cell r="G163">
            <v>10110000</v>
          </cell>
          <cell r="H163" t="str">
            <v>SB</v>
          </cell>
          <cell r="I163" t="str">
            <v>ARH</v>
          </cell>
        </row>
        <row r="164">
          <cell r="F164">
            <v>118</v>
          </cell>
          <cell r="G164">
            <v>10118000</v>
          </cell>
          <cell r="H164" t="str">
            <v>SB</v>
          </cell>
          <cell r="I164" t="str">
            <v>DLH</v>
          </cell>
        </row>
        <row r="165">
          <cell r="F165">
            <v>449</v>
          </cell>
          <cell r="G165">
            <v>10449000</v>
          </cell>
          <cell r="H165" t="str">
            <v>SB</v>
          </cell>
          <cell r="I165" t="str">
            <v>SEM</v>
          </cell>
        </row>
        <row r="166">
          <cell r="F166">
            <v>414</v>
          </cell>
          <cell r="G166">
            <v>10414000</v>
          </cell>
          <cell r="H166" t="str">
            <v>SB</v>
          </cell>
          <cell r="I166" t="str">
            <v>SES</v>
          </cell>
        </row>
        <row r="167">
          <cell r="F167">
            <v>214</v>
          </cell>
          <cell r="G167">
            <v>10214000</v>
          </cell>
          <cell r="H167" t="str">
            <v>UB</v>
          </cell>
          <cell r="I167" t="str">
            <v>TAV</v>
          </cell>
        </row>
        <row r="168">
          <cell r="F168">
            <v>41</v>
          </cell>
          <cell r="G168">
            <v>10041000</v>
          </cell>
          <cell r="H168" t="str">
            <v>UB</v>
          </cell>
          <cell r="I168" t="str">
            <v>TVL</v>
          </cell>
        </row>
        <row r="169">
          <cell r="F169">
            <v>464</v>
          </cell>
          <cell r="G169">
            <v>10464000</v>
          </cell>
          <cell r="H169" t="str">
            <v>SU</v>
          </cell>
          <cell r="I169" t="str">
            <v>TAL</v>
          </cell>
        </row>
        <row r="170">
          <cell r="F170">
            <v>22</v>
          </cell>
          <cell r="G170">
            <v>10022000</v>
          </cell>
          <cell r="H170" t="str">
            <v>UB</v>
          </cell>
          <cell r="I170" t="str">
            <v>TCK</v>
          </cell>
        </row>
        <row r="171">
          <cell r="F171">
            <v>44</v>
          </cell>
          <cell r="G171">
            <v>10044000</v>
          </cell>
          <cell r="H171" t="str">
            <v>UB</v>
          </cell>
          <cell r="I171" t="str">
            <v>TAH</v>
          </cell>
        </row>
        <row r="172">
          <cell r="F172">
            <v>441</v>
          </cell>
          <cell r="G172">
            <v>10441000</v>
          </cell>
          <cell r="H172" t="str">
            <v>UB</v>
          </cell>
          <cell r="I172" t="str">
            <v>TEX</v>
          </cell>
        </row>
        <row r="173">
          <cell r="F173">
            <v>421</v>
          </cell>
          <cell r="G173">
            <v>10421000</v>
          </cell>
          <cell r="H173" t="str">
            <v>TE</v>
          </cell>
          <cell r="I173" t="str">
            <v>UST</v>
          </cell>
        </row>
        <row r="174">
          <cell r="F174">
            <v>142</v>
          </cell>
          <cell r="G174">
            <v>10142000</v>
          </cell>
          <cell r="H174" t="str">
            <v>UB</v>
          </cell>
          <cell r="I174" t="str">
            <v>TMZ</v>
          </cell>
        </row>
        <row r="175">
          <cell r="F175">
            <v>322</v>
          </cell>
          <cell r="G175">
            <v>10322000</v>
          </cell>
          <cell r="H175" t="str">
            <v>BE</v>
          </cell>
          <cell r="I175" t="str">
            <v>TLP</v>
          </cell>
        </row>
        <row r="176">
          <cell r="F176">
            <v>386</v>
          </cell>
          <cell r="G176">
            <v>10386000</v>
          </cell>
          <cell r="H176" t="str">
            <v>DA</v>
          </cell>
          <cell r="I176" t="str">
            <v>TUS</v>
          </cell>
        </row>
        <row r="177">
          <cell r="F177">
            <v>188</v>
          </cell>
          <cell r="G177">
            <v>10188000</v>
          </cell>
          <cell r="H177" t="str">
            <v>UB</v>
          </cell>
          <cell r="I177" t="str">
            <v>ACL</v>
          </cell>
        </row>
        <row r="178">
          <cell r="F178">
            <v>217</v>
          </cell>
          <cell r="G178">
            <v>10217000</v>
          </cell>
          <cell r="H178" t="str">
            <v>DA</v>
          </cell>
          <cell r="I178" t="str">
            <v>TEE</v>
          </cell>
        </row>
        <row r="179">
          <cell r="F179">
            <v>7</v>
          </cell>
          <cell r="G179">
            <v>10007000</v>
          </cell>
          <cell r="H179" t="str">
            <v>UB</v>
          </cell>
          <cell r="I179" t="str">
            <v>UBH</v>
          </cell>
        </row>
        <row r="180">
          <cell r="F180">
            <v>195</v>
          </cell>
          <cell r="G180">
            <v>10195000</v>
          </cell>
          <cell r="H180" t="str">
            <v>UB</v>
          </cell>
          <cell r="I180" t="str">
            <v>BUK</v>
          </cell>
        </row>
        <row r="181">
          <cell r="F181">
            <v>94</v>
          </cell>
          <cell r="G181">
            <v>10094000</v>
          </cell>
          <cell r="H181" t="str">
            <v>UV</v>
          </cell>
          <cell r="I181" t="str">
            <v>HUN</v>
          </cell>
        </row>
        <row r="182">
          <cell r="F182">
            <v>448</v>
          </cell>
          <cell r="G182">
            <v>10448000</v>
          </cell>
          <cell r="H182" t="str">
            <v>UV</v>
          </cell>
          <cell r="I182" t="str">
            <v>CHR</v>
          </cell>
        </row>
        <row r="183">
          <cell r="F183">
            <v>484</v>
          </cell>
          <cell r="G183">
            <v>10484000</v>
          </cell>
          <cell r="H183" t="str">
            <v>UB</v>
          </cell>
          <cell r="I183" t="str">
            <v>UID</v>
          </cell>
        </row>
        <row r="184">
          <cell r="F184">
            <v>325</v>
          </cell>
          <cell r="G184">
            <v>10325000</v>
          </cell>
          <cell r="H184" t="str">
            <v>UV</v>
          </cell>
          <cell r="I184" t="str">
            <v>UNS</v>
          </cell>
        </row>
        <row r="185">
          <cell r="F185">
            <v>323</v>
          </cell>
          <cell r="G185">
            <v>10323000</v>
          </cell>
          <cell r="H185" t="str">
            <v>UV</v>
          </cell>
          <cell r="I185" t="str">
            <v>CMD</v>
          </cell>
        </row>
        <row r="186">
          <cell r="F186">
            <v>524</v>
          </cell>
          <cell r="G186">
            <v>10524000</v>
          </cell>
          <cell r="H186" t="str">
            <v>UB</v>
          </cell>
          <cell r="I186" t="str">
            <v>MDR</v>
          </cell>
        </row>
        <row r="187">
          <cell r="F187">
            <v>525</v>
          </cell>
          <cell r="G187">
            <v>10525000</v>
          </cell>
          <cell r="H187" t="str">
            <v>UB</v>
          </cell>
          <cell r="I187" t="str">
            <v>HBO</v>
          </cell>
        </row>
        <row r="188">
          <cell r="F188">
            <v>372</v>
          </cell>
          <cell r="G188">
            <v>10372000</v>
          </cell>
          <cell r="H188" t="str">
            <v>XE</v>
          </cell>
          <cell r="I188" t="str">
            <v>HGL</v>
          </cell>
        </row>
        <row r="189">
          <cell r="F189">
            <v>365</v>
          </cell>
          <cell r="G189">
            <v>10365000</v>
          </cell>
          <cell r="H189" t="str">
            <v>UB</v>
          </cell>
          <cell r="I189" t="str">
            <v>HAG</v>
          </cell>
        </row>
        <row r="190">
          <cell r="F190">
            <v>455</v>
          </cell>
          <cell r="G190">
            <v>10455000</v>
          </cell>
          <cell r="H190" t="str">
            <v>UV</v>
          </cell>
          <cell r="I190" t="str">
            <v>TVT</v>
          </cell>
        </row>
        <row r="191">
          <cell r="F191">
            <v>179</v>
          </cell>
          <cell r="G191">
            <v>10179000</v>
          </cell>
          <cell r="H191" t="str">
            <v>EV</v>
          </cell>
          <cell r="I191" t="str">
            <v>HHN</v>
          </cell>
        </row>
        <row r="192">
          <cell r="F192">
            <v>175</v>
          </cell>
          <cell r="G192">
            <v>10175000</v>
          </cell>
          <cell r="H192" t="str">
            <v>EV</v>
          </cell>
          <cell r="I192" t="str">
            <v>AMT</v>
          </cell>
        </row>
        <row r="193">
          <cell r="F193">
            <v>161</v>
          </cell>
          <cell r="G193">
            <v>10161000</v>
          </cell>
          <cell r="H193" t="str">
            <v>EV</v>
          </cell>
          <cell r="I193" t="str">
            <v>AVH</v>
          </cell>
        </row>
        <row r="194">
          <cell r="F194">
            <v>378</v>
          </cell>
          <cell r="G194">
            <v>10378000</v>
          </cell>
          <cell r="H194" t="str">
            <v>AR</v>
          </cell>
          <cell r="I194" t="str">
            <v>HSR</v>
          </cell>
        </row>
        <row r="195">
          <cell r="F195">
            <v>490</v>
          </cell>
          <cell r="G195">
            <v>10490000</v>
          </cell>
          <cell r="H195" t="str">
            <v>UV</v>
          </cell>
          <cell r="I195" t="str">
            <v>SDT</v>
          </cell>
        </row>
        <row r="196">
          <cell r="F196">
            <v>143</v>
          </cell>
          <cell r="G196">
            <v>10143000</v>
          </cell>
          <cell r="H196" t="str">
            <v>UB</v>
          </cell>
          <cell r="I196" t="str">
            <v>AHH</v>
          </cell>
        </row>
        <row r="197">
          <cell r="F197">
            <v>162</v>
          </cell>
          <cell r="G197">
            <v>10162000</v>
          </cell>
          <cell r="H197" t="str">
            <v>TE</v>
          </cell>
          <cell r="I197" t="str">
            <v>CHE</v>
          </cell>
        </row>
        <row r="198">
          <cell r="F198">
            <v>402</v>
          </cell>
          <cell r="G198">
            <v>10402000</v>
          </cell>
          <cell r="H198" t="str">
            <v>HE</v>
          </cell>
          <cell r="I198" t="str">
            <v>ADU</v>
          </cell>
        </row>
        <row r="199">
          <cell r="F199">
            <v>108</v>
          </cell>
          <cell r="G199">
            <v>10108000</v>
          </cell>
          <cell r="H199" t="str">
            <v>HE</v>
          </cell>
          <cell r="I199" t="str">
            <v>HUV</v>
          </cell>
        </row>
        <row r="200">
          <cell r="F200">
            <v>78</v>
          </cell>
          <cell r="G200">
            <v>10078000</v>
          </cell>
          <cell r="H200" t="str">
            <v>HE</v>
          </cell>
          <cell r="I200" t="str">
            <v>HVL</v>
          </cell>
        </row>
        <row r="201">
          <cell r="F201">
            <v>373</v>
          </cell>
          <cell r="G201">
            <v>10373000</v>
          </cell>
          <cell r="H201" t="str">
            <v>HE</v>
          </cell>
          <cell r="I201" t="str">
            <v>HUZ</v>
          </cell>
        </row>
        <row r="202">
          <cell r="F202">
            <v>431</v>
          </cell>
          <cell r="G202">
            <v>10431000</v>
          </cell>
          <cell r="H202" t="str">
            <v>HE</v>
          </cell>
          <cell r="I202" t="str">
            <v>HHS</v>
          </cell>
        </row>
        <row r="203">
          <cell r="F203">
            <v>341</v>
          </cell>
          <cell r="G203">
            <v>10341000</v>
          </cell>
          <cell r="H203" t="str">
            <v>UB</v>
          </cell>
          <cell r="I203" t="str">
            <v>HUT</v>
          </cell>
        </row>
        <row r="204">
          <cell r="F204">
            <v>454</v>
          </cell>
          <cell r="G204">
            <v>10454000</v>
          </cell>
          <cell r="H204" t="str">
            <v>UB</v>
          </cell>
          <cell r="I204" t="str">
            <v>HBT</v>
          </cell>
        </row>
        <row r="205">
          <cell r="F205">
            <v>56</v>
          </cell>
          <cell r="G205">
            <v>10056000</v>
          </cell>
          <cell r="H205" t="str">
            <v>UB</v>
          </cell>
          <cell r="I205" t="str">
            <v>HSG</v>
          </cell>
        </row>
        <row r="206">
          <cell r="F206">
            <v>532</v>
          </cell>
          <cell r="G206">
            <v>10532000</v>
          </cell>
          <cell r="H206" t="str">
            <v>UB</v>
          </cell>
          <cell r="I206" t="str">
            <v>HGN</v>
          </cell>
        </row>
        <row r="207">
          <cell r="F207">
            <v>330</v>
          </cell>
          <cell r="G207">
            <v>10330000</v>
          </cell>
          <cell r="H207" t="str">
            <v>DA</v>
          </cell>
          <cell r="I207" t="str">
            <v>DAO</v>
          </cell>
        </row>
        <row r="208">
          <cell r="F208">
            <v>393</v>
          </cell>
          <cell r="G208">
            <v>10393000</v>
          </cell>
          <cell r="H208" t="str">
            <v>AR</v>
          </cell>
          <cell r="I208" t="str">
            <v>HAH</v>
          </cell>
        </row>
        <row r="209">
          <cell r="F209">
            <v>65</v>
          </cell>
          <cell r="G209">
            <v>10065000</v>
          </cell>
          <cell r="H209" t="str">
            <v>UB</v>
          </cell>
          <cell r="I209" t="str">
            <v>HBZ</v>
          </cell>
        </row>
        <row r="210">
          <cell r="F210">
            <v>8</v>
          </cell>
          <cell r="G210">
            <v>10008000</v>
          </cell>
          <cell r="H210" t="str">
            <v>UB</v>
          </cell>
          <cell r="I210" t="str">
            <v>HRD</v>
          </cell>
        </row>
        <row r="211">
          <cell r="F211">
            <v>133</v>
          </cell>
          <cell r="G211">
            <v>10133000</v>
          </cell>
          <cell r="H211" t="str">
            <v>DO</v>
          </cell>
          <cell r="I211" t="str">
            <v>HRL</v>
          </cell>
        </row>
        <row r="212">
          <cell r="F212">
            <v>407</v>
          </cell>
          <cell r="G212">
            <v>10407000</v>
          </cell>
          <cell r="H212" t="str">
            <v>SB</v>
          </cell>
          <cell r="I212" t="str">
            <v>TSA</v>
          </cell>
        </row>
        <row r="213">
          <cell r="F213">
            <v>181</v>
          </cell>
          <cell r="G213">
            <v>10181000</v>
          </cell>
          <cell r="H213" t="str">
            <v>TE</v>
          </cell>
          <cell r="I213" t="str">
            <v>CAD</v>
          </cell>
        </row>
        <row r="214">
          <cell r="F214">
            <v>352</v>
          </cell>
          <cell r="G214">
            <v>10352000</v>
          </cell>
          <cell r="H214" t="str">
            <v>DU</v>
          </cell>
          <cell r="I214" t="str">
            <v>CDU</v>
          </cell>
        </row>
        <row r="215">
          <cell r="F215">
            <v>309</v>
          </cell>
          <cell r="G215">
            <v>10309000</v>
          </cell>
          <cell r="H215" t="str">
            <v>DA</v>
          </cell>
          <cell r="I215" t="str">
            <v>SHG</v>
          </cell>
        </row>
        <row r="216">
          <cell r="F216">
            <v>158</v>
          </cell>
          <cell r="G216">
            <v>10158000</v>
          </cell>
          <cell r="H216" t="str">
            <v>SB</v>
          </cell>
          <cell r="I216" t="str">
            <v>SIM</v>
          </cell>
        </row>
        <row r="217">
          <cell r="F217">
            <v>359</v>
          </cell>
          <cell r="G217">
            <v>10359000</v>
          </cell>
          <cell r="H217" t="str">
            <v>UB</v>
          </cell>
          <cell r="I217" t="str">
            <v>NRS</v>
          </cell>
        </row>
        <row r="218">
          <cell r="F218">
            <v>178</v>
          </cell>
          <cell r="G218">
            <v>10178000</v>
          </cell>
          <cell r="H218" t="str">
            <v>HO</v>
          </cell>
          <cell r="I218" t="str">
            <v>JRG</v>
          </cell>
        </row>
        <row r="219">
          <cell r="F219">
            <v>154</v>
          </cell>
          <cell r="G219">
            <v>10154000</v>
          </cell>
          <cell r="H219" t="str">
            <v>OR</v>
          </cell>
          <cell r="I219" t="str">
            <v>TAS</v>
          </cell>
        </row>
        <row r="220">
          <cell r="F220">
            <v>113</v>
          </cell>
          <cell r="G220">
            <v>10113000</v>
          </cell>
          <cell r="H220" t="str">
            <v>OR</v>
          </cell>
          <cell r="I220" t="str">
            <v>IND</v>
          </cell>
        </row>
        <row r="221">
          <cell r="F221">
            <v>425</v>
          </cell>
          <cell r="G221">
            <v>10425000</v>
          </cell>
          <cell r="H221" t="str">
            <v>DO</v>
          </cell>
          <cell r="I221" t="str">
            <v>ECV</v>
          </cell>
        </row>
        <row r="222">
          <cell r="F222">
            <v>440</v>
          </cell>
          <cell r="G222">
            <v>10440000</v>
          </cell>
          <cell r="H222" t="str">
            <v>UB</v>
          </cell>
          <cell r="I222" t="str">
            <v>ESG</v>
          </cell>
        </row>
        <row r="223">
          <cell r="F223">
            <v>537</v>
          </cell>
          <cell r="G223">
            <v>10537000</v>
          </cell>
          <cell r="H223" t="str">
            <v>DG</v>
          </cell>
          <cell r="I223" t="str">
            <v>ETR</v>
          </cell>
        </row>
        <row r="224">
          <cell r="F224">
            <v>466</v>
          </cell>
          <cell r="G224">
            <v>10466000</v>
          </cell>
          <cell r="H224" t="str">
            <v>BE</v>
          </cell>
          <cell r="I224" t="str">
            <v>BOE</v>
          </cell>
        </row>
        <row r="225">
          <cell r="F225">
            <v>469</v>
          </cell>
          <cell r="G225">
            <v>10469000</v>
          </cell>
          <cell r="H225" t="str">
            <v>OR</v>
          </cell>
          <cell r="I225" t="str">
            <v>EAZ</v>
          </cell>
        </row>
        <row r="226">
          <cell r="F226">
            <v>377</v>
          </cell>
          <cell r="G226">
            <v>10377000</v>
          </cell>
          <cell r="H226" t="str">
            <v>BU</v>
          </cell>
          <cell r="I226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4"/>
  <sheetViews>
    <sheetView tabSelected="1" zoomScale="98" zoomScaleNormal="98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8" sqref="B8"/>
    </sheetView>
  </sheetViews>
  <sheetFormatPr defaultRowHeight="12.75" x14ac:dyDescent="0.2"/>
  <cols>
    <col min="1" max="1" width="4.85546875" style="26" customWidth="1"/>
    <col min="2" max="2" width="37.28515625" style="15" customWidth="1"/>
    <col min="3" max="3" width="8.140625" style="35" customWidth="1"/>
    <col min="4" max="4" width="7" style="24" customWidth="1"/>
    <col min="5" max="5" width="17.42578125" style="40" customWidth="1"/>
    <col min="6" max="6" width="14.85546875" style="40" customWidth="1"/>
    <col min="7" max="7" width="18.42578125" style="21" customWidth="1"/>
    <col min="8" max="8" width="14" style="15" customWidth="1"/>
    <col min="9" max="9" width="15.85546875" style="15" customWidth="1"/>
    <col min="10" max="10" width="16.5703125" style="23" customWidth="1"/>
    <col min="11" max="11" width="20" style="15" customWidth="1"/>
    <col min="12" max="12" width="16.42578125" style="15" customWidth="1"/>
    <col min="13" max="13" width="15.85546875" style="15" bestFit="1" customWidth="1"/>
    <col min="14" max="14" width="14" style="23" bestFit="1" customWidth="1"/>
    <col min="15" max="15" width="15" style="15" customWidth="1"/>
    <col min="16" max="16" width="15.7109375" style="15" bestFit="1" customWidth="1"/>
    <col min="17" max="17" width="13.85546875" style="15" bestFit="1" customWidth="1"/>
    <col min="18" max="18" width="12.5703125" style="15" bestFit="1" customWidth="1"/>
    <col min="19" max="19" width="14.7109375" style="15" bestFit="1" customWidth="1"/>
    <col min="20" max="20" width="15" style="77" customWidth="1"/>
    <col min="21" max="21" width="13.5703125" style="15" customWidth="1"/>
    <col min="22" max="22" width="16.7109375" style="41" customWidth="1"/>
    <col min="23" max="16384" width="9.140625" style="15"/>
  </cols>
  <sheetData>
    <row r="1" spans="1:22" x14ac:dyDescent="0.2">
      <c r="A1" s="1"/>
      <c r="B1" s="22" t="s">
        <v>179</v>
      </c>
      <c r="C1" s="32"/>
      <c r="D1" s="3"/>
      <c r="E1" s="36"/>
      <c r="F1" s="36"/>
      <c r="G1" s="4"/>
      <c r="H1" s="2"/>
      <c r="I1" s="2"/>
      <c r="J1" s="2"/>
      <c r="K1" s="2"/>
      <c r="T1" s="81"/>
    </row>
    <row r="2" spans="1:22" x14ac:dyDescent="0.2">
      <c r="A2" s="1"/>
      <c r="B2" s="2"/>
      <c r="C2" s="32"/>
      <c r="D2" s="3"/>
      <c r="E2" s="36"/>
      <c r="F2" s="36"/>
      <c r="G2" s="4"/>
      <c r="H2" s="2"/>
      <c r="I2" s="2"/>
      <c r="J2" s="2"/>
      <c r="K2" s="2"/>
    </row>
    <row r="3" spans="1:22" ht="15" customHeight="1" x14ac:dyDescent="0.2">
      <c r="A3" s="5"/>
      <c r="B3" s="6"/>
      <c r="C3" s="33"/>
      <c r="D3" s="7"/>
      <c r="E3" s="84" t="s">
        <v>0</v>
      </c>
      <c r="F3" s="85"/>
      <c r="G3" s="85"/>
      <c r="H3" s="85"/>
      <c r="I3" s="85"/>
      <c r="J3" s="85"/>
      <c r="K3" s="86"/>
      <c r="L3" s="87" t="s">
        <v>1</v>
      </c>
      <c r="M3" s="88"/>
      <c r="N3" s="88"/>
      <c r="O3" s="88"/>
      <c r="P3" s="88"/>
      <c r="Q3" s="88"/>
      <c r="R3" s="88"/>
      <c r="S3" s="88"/>
      <c r="T3" s="88"/>
      <c r="U3" s="89" t="s">
        <v>2</v>
      </c>
      <c r="V3" s="90"/>
    </row>
    <row r="4" spans="1:22" ht="69.75" customHeight="1" x14ac:dyDescent="0.2">
      <c r="A4" s="8" t="s">
        <v>3</v>
      </c>
      <c r="B4" s="9" t="s">
        <v>4</v>
      </c>
      <c r="C4" s="34" t="s">
        <v>5</v>
      </c>
      <c r="D4" s="10" t="s">
        <v>6</v>
      </c>
      <c r="E4" s="37" t="s">
        <v>7</v>
      </c>
      <c r="F4" s="37" t="s">
        <v>8</v>
      </c>
      <c r="G4" s="11" t="s">
        <v>9</v>
      </c>
      <c r="H4" s="9" t="s">
        <v>10</v>
      </c>
      <c r="I4" s="9" t="s">
        <v>11</v>
      </c>
      <c r="J4" s="11" t="s">
        <v>12</v>
      </c>
      <c r="K4" s="9" t="s">
        <v>13</v>
      </c>
      <c r="L4" s="9" t="s">
        <v>14</v>
      </c>
      <c r="M4" s="12" t="s">
        <v>15</v>
      </c>
      <c r="N4" s="13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1" t="s">
        <v>21</v>
      </c>
      <c r="T4" s="78" t="s">
        <v>22</v>
      </c>
      <c r="U4" s="14" t="s">
        <v>23</v>
      </c>
      <c r="V4" s="42" t="s">
        <v>24</v>
      </c>
    </row>
    <row r="5" spans="1:22" x14ac:dyDescent="0.2">
      <c r="A5" s="16">
        <v>1</v>
      </c>
      <c r="B5" s="46" t="s">
        <v>26</v>
      </c>
      <c r="C5" s="47">
        <v>542</v>
      </c>
      <c r="D5" s="48" t="str">
        <f>VLOOKUP(C5,[1]listing2017!$F$7:$I$226,4,0)</f>
        <v>MIK</v>
      </c>
      <c r="E5" s="75">
        <v>2938019606.2880697</v>
      </c>
      <c r="F5" s="56">
        <v>34860966.837679997</v>
      </c>
      <c r="G5" s="46">
        <v>2972880573.1257496</v>
      </c>
      <c r="H5" s="46">
        <v>29884337.511700001</v>
      </c>
      <c r="I5" s="46">
        <v>2749734582.5035</v>
      </c>
      <c r="J5" s="49">
        <v>2779618920.0152001</v>
      </c>
      <c r="K5" s="46">
        <v>193261653.11054999</v>
      </c>
      <c r="L5" s="46">
        <v>115698363.46247999</v>
      </c>
      <c r="M5" s="46"/>
      <c r="N5" s="49">
        <v>115698363.46247999</v>
      </c>
      <c r="O5" s="46">
        <v>115698363.46247999</v>
      </c>
      <c r="P5" s="46">
        <v>80225719.323249996</v>
      </c>
      <c r="Q5" s="46">
        <v>4418.8444900000004</v>
      </c>
      <c r="R5" s="46"/>
      <c r="S5" s="46">
        <v>4718561.1721899994</v>
      </c>
      <c r="T5" s="56">
        <v>30758311.25843</v>
      </c>
      <c r="U5" s="17">
        <f t="shared" ref="U5:U36" si="0">K5*1000/V5</f>
        <v>9332.1100408197854</v>
      </c>
      <c r="V5" s="44">
        <v>20709320</v>
      </c>
    </row>
    <row r="6" spans="1:22" s="20" customFormat="1" x14ac:dyDescent="0.2">
      <c r="A6" s="19">
        <f>+A5+1</f>
        <v>2</v>
      </c>
      <c r="B6" s="49" t="s">
        <v>25</v>
      </c>
      <c r="C6" s="53">
        <v>458</v>
      </c>
      <c r="D6" s="54" t="str">
        <f>VLOOKUP(C6,[1]listing2017!$F$7:$I$226,4,0)</f>
        <v>TTL</v>
      </c>
      <c r="E6" s="38">
        <v>132052253.40000001</v>
      </c>
      <c r="F6" s="38">
        <v>13854839</v>
      </c>
      <c r="G6" s="46">
        <v>145907092.40000001</v>
      </c>
      <c r="H6" s="55">
        <v>86600876.599999994</v>
      </c>
      <c r="I6" s="55">
        <v>25511.3</v>
      </c>
      <c r="J6" s="49">
        <v>86626387.899999991</v>
      </c>
      <c r="K6" s="55">
        <v>59280704.5</v>
      </c>
      <c r="L6" s="55">
        <v>90493295.099999994</v>
      </c>
      <c r="M6" s="55">
        <v>61148096.799999997</v>
      </c>
      <c r="N6" s="49">
        <v>29345198.299999997</v>
      </c>
      <c r="O6" s="49">
        <v>1014744.4</v>
      </c>
      <c r="P6" s="49">
        <v>3178361</v>
      </c>
      <c r="Q6" s="49">
        <v>-1335239.7</v>
      </c>
      <c r="R6" s="49">
        <v>0</v>
      </c>
      <c r="S6" s="55">
        <v>6589762.5</v>
      </c>
      <c r="T6" s="38">
        <v>19256579.5</v>
      </c>
      <c r="U6" s="17">
        <f t="shared" si="0"/>
        <v>1125.6143430576549</v>
      </c>
      <c r="V6" s="43">
        <v>52665200</v>
      </c>
    </row>
    <row r="7" spans="1:22" s="20" customFormat="1" x14ac:dyDescent="0.2">
      <c r="A7" s="19">
        <f t="shared" ref="A7:A71" si="1">+A6+1</f>
        <v>3</v>
      </c>
      <c r="B7" s="67" t="s">
        <v>185</v>
      </c>
      <c r="C7" s="68">
        <v>354</v>
      </c>
      <c r="D7" s="30" t="s">
        <v>183</v>
      </c>
      <c r="E7" s="39">
        <v>122911171</v>
      </c>
      <c r="F7" s="39">
        <v>57817749</v>
      </c>
      <c r="G7" s="46">
        <v>180728920</v>
      </c>
      <c r="H7" s="17">
        <v>48812952</v>
      </c>
      <c r="I7" s="17">
        <v>30202780</v>
      </c>
      <c r="J7" s="49">
        <v>79015732</v>
      </c>
      <c r="K7" s="17">
        <v>101713188</v>
      </c>
      <c r="L7" s="31">
        <v>124425107</v>
      </c>
      <c r="M7" s="31">
        <v>73880650</v>
      </c>
      <c r="N7" s="49">
        <v>50544457</v>
      </c>
      <c r="O7" s="31">
        <v>848816</v>
      </c>
      <c r="P7" s="17">
        <v>27379149</v>
      </c>
      <c r="Q7" s="31">
        <v>-571863</v>
      </c>
      <c r="R7" s="17"/>
      <c r="S7" s="31">
        <v>5939277</v>
      </c>
      <c r="T7" s="79">
        <v>17502984</v>
      </c>
      <c r="U7" s="17">
        <f t="shared" si="0"/>
        <v>13038.271787722924</v>
      </c>
      <c r="V7" s="63">
        <v>7801125</v>
      </c>
    </row>
    <row r="8" spans="1:22" s="20" customFormat="1" x14ac:dyDescent="0.2">
      <c r="A8" s="19">
        <f t="shared" si="1"/>
        <v>4</v>
      </c>
      <c r="B8" s="46" t="s">
        <v>27</v>
      </c>
      <c r="C8" s="47">
        <v>90</v>
      </c>
      <c r="D8" s="48" t="str">
        <f>VLOOKUP(C8,[1]listing2017!$F$7:$I$226,4,0)</f>
        <v>APU</v>
      </c>
      <c r="E8" s="38">
        <v>80170287.900000006</v>
      </c>
      <c r="F8" s="38">
        <v>529638416.10000002</v>
      </c>
      <c r="G8" s="46">
        <v>609808704</v>
      </c>
      <c r="H8" s="55">
        <v>88964150</v>
      </c>
      <c r="I8" s="55">
        <v>10552388.4</v>
      </c>
      <c r="J8" s="49">
        <v>99516538.400000006</v>
      </c>
      <c r="K8" s="55">
        <v>510292165.60000002</v>
      </c>
      <c r="L8" s="55">
        <v>99475772.900000006</v>
      </c>
      <c r="M8" s="55">
        <v>64508484.100000001</v>
      </c>
      <c r="N8" s="49">
        <v>34967288.800000004</v>
      </c>
      <c r="O8" s="46">
        <v>487261.4</v>
      </c>
      <c r="P8" s="46">
        <v>17189175.300000001</v>
      </c>
      <c r="Q8" s="46">
        <v>-851422.6</v>
      </c>
      <c r="R8" s="46">
        <v>0</v>
      </c>
      <c r="S8" s="55">
        <v>3561983</v>
      </c>
      <c r="T8" s="38">
        <v>13851969.300000001</v>
      </c>
      <c r="U8" s="17">
        <f t="shared" si="0"/>
        <v>686.91339966104749</v>
      </c>
      <c r="V8" s="44">
        <v>742877000</v>
      </c>
    </row>
    <row r="9" spans="1:22" s="20" customFormat="1" x14ac:dyDescent="0.2">
      <c r="A9" s="19">
        <f t="shared" si="1"/>
        <v>5</v>
      </c>
      <c r="B9" s="46" t="s">
        <v>32</v>
      </c>
      <c r="C9" s="47">
        <v>514</v>
      </c>
      <c r="D9" s="48" t="str">
        <f>VLOOKUP(C9,[1]listing2017!$F$7:$I$226,4,0)</f>
        <v>DSD</v>
      </c>
      <c r="E9" s="38">
        <v>35568879</v>
      </c>
      <c r="F9" s="38">
        <v>392998542.30000001</v>
      </c>
      <c r="G9" s="46">
        <v>428567421.30000001</v>
      </c>
      <c r="H9" s="55">
        <v>7207558</v>
      </c>
      <c r="I9" s="55">
        <v>204316576.19999999</v>
      </c>
      <c r="J9" s="49">
        <v>211524134.19999999</v>
      </c>
      <c r="K9" s="55">
        <v>217043287.09999999</v>
      </c>
      <c r="L9" s="55">
        <v>128325722.59999999</v>
      </c>
      <c r="M9" s="55">
        <v>114835816.90000001</v>
      </c>
      <c r="N9" s="49">
        <v>13489905.699999988</v>
      </c>
      <c r="O9" s="46">
        <v>3587917.6</v>
      </c>
      <c r="P9" s="46">
        <v>3069413.8</v>
      </c>
      <c r="Q9" s="46">
        <v>-264485.40000000002</v>
      </c>
      <c r="R9" s="46">
        <v>0</v>
      </c>
      <c r="S9" s="55">
        <v>11702.2</v>
      </c>
      <c r="T9" s="38">
        <v>13732221.9</v>
      </c>
      <c r="U9" s="17">
        <f t="shared" si="0"/>
        <v>323.08589259611006</v>
      </c>
      <c r="V9" s="44">
        <v>671782000</v>
      </c>
    </row>
    <row r="10" spans="1:22" s="20" customFormat="1" x14ac:dyDescent="0.2">
      <c r="A10" s="19">
        <f t="shared" si="1"/>
        <v>6</v>
      </c>
      <c r="B10" s="46" t="s">
        <v>30</v>
      </c>
      <c r="C10" s="47">
        <v>497</v>
      </c>
      <c r="D10" s="48" t="str">
        <f>VLOOKUP(C10,[1]listing2017!$F$7:$I$226,4,0)</f>
        <v>UDS</v>
      </c>
      <c r="E10" s="55">
        <v>13947013.300000001</v>
      </c>
      <c r="F10" s="55">
        <v>177921815.69999999</v>
      </c>
      <c r="G10" s="46">
        <v>191868829</v>
      </c>
      <c r="H10" s="55">
        <v>811040.7</v>
      </c>
      <c r="I10" s="55">
        <v>22330312.100000001</v>
      </c>
      <c r="J10" s="49">
        <v>23141352.800000001</v>
      </c>
      <c r="K10" s="55">
        <v>168727476.19999999</v>
      </c>
      <c r="L10" s="55">
        <v>64201168.100000001</v>
      </c>
      <c r="M10" s="55">
        <v>47145703.899999999</v>
      </c>
      <c r="N10" s="49">
        <v>17055464.200000003</v>
      </c>
      <c r="O10" s="46">
        <v>374527.39999999997</v>
      </c>
      <c r="P10" s="46">
        <v>11814899.800000001</v>
      </c>
      <c r="Q10" s="55">
        <v>-49.6</v>
      </c>
      <c r="R10" s="46">
        <v>0</v>
      </c>
      <c r="S10" s="55">
        <v>988302</v>
      </c>
      <c r="T10" s="38">
        <v>4626740.2</v>
      </c>
      <c r="U10" s="17">
        <f t="shared" si="0"/>
        <v>167.2783512037692</v>
      </c>
      <c r="V10" s="44">
        <v>1008662956</v>
      </c>
    </row>
    <row r="11" spans="1:22" s="20" customFormat="1" x14ac:dyDescent="0.2">
      <c r="A11" s="19">
        <f t="shared" si="1"/>
        <v>7</v>
      </c>
      <c r="B11" s="46" t="s">
        <v>66</v>
      </c>
      <c r="C11" s="47">
        <v>515</v>
      </c>
      <c r="D11" s="48" t="str">
        <f>VLOOKUP(C11,[1]listing2017!$F$7:$I$226,4,0)</f>
        <v>UTS</v>
      </c>
      <c r="E11" s="55">
        <v>41754946.899999999</v>
      </c>
      <c r="F11" s="55">
        <v>205863451.59999999</v>
      </c>
      <c r="G11" s="46">
        <v>247618398.5</v>
      </c>
      <c r="H11" s="55">
        <v>17532703.600000001</v>
      </c>
      <c r="I11" s="55">
        <v>49476211.700000003</v>
      </c>
      <c r="J11" s="49">
        <v>67008915.300000004</v>
      </c>
      <c r="K11" s="55">
        <v>180609483.19999999</v>
      </c>
      <c r="L11" s="55">
        <v>206098348.5</v>
      </c>
      <c r="M11" s="55">
        <v>185929408.90000001</v>
      </c>
      <c r="N11" s="49">
        <v>20168939.599999994</v>
      </c>
      <c r="O11" s="46">
        <v>3356366.6</v>
      </c>
      <c r="P11" s="46">
        <v>17973265.800000001</v>
      </c>
      <c r="Q11" s="46">
        <v>3.2</v>
      </c>
      <c r="R11" s="46">
        <v>0</v>
      </c>
      <c r="S11" s="55">
        <v>933932.5</v>
      </c>
      <c r="T11" s="38">
        <v>4618111.0999999996</v>
      </c>
      <c r="U11" s="17">
        <f t="shared" si="0"/>
        <v>4378.0933071534191</v>
      </c>
      <c r="V11" s="44">
        <v>41253000</v>
      </c>
    </row>
    <row r="12" spans="1:22" s="20" customFormat="1" x14ac:dyDescent="0.2">
      <c r="A12" s="19">
        <f t="shared" si="1"/>
        <v>8</v>
      </c>
      <c r="B12" s="46" t="s">
        <v>29</v>
      </c>
      <c r="C12" s="47">
        <v>504</v>
      </c>
      <c r="D12" s="48" t="str">
        <f>VLOOKUP(C12,[1]listing2017!$F$7:$I$226,4,0)</f>
        <v>DGS</v>
      </c>
      <c r="E12" s="38">
        <v>24558638.600000001</v>
      </c>
      <c r="F12" s="38">
        <v>184951277</v>
      </c>
      <c r="G12" s="46">
        <v>209509915.59999999</v>
      </c>
      <c r="H12" s="55">
        <v>1863990.4</v>
      </c>
      <c r="I12" s="55">
        <v>26088165.399999999</v>
      </c>
      <c r="J12" s="49">
        <v>27952155.799999997</v>
      </c>
      <c r="K12" s="55">
        <v>181557759.80000001</v>
      </c>
      <c r="L12" s="55">
        <v>59281542</v>
      </c>
      <c r="M12" s="55">
        <v>51595937.5</v>
      </c>
      <c r="N12" s="49">
        <v>7685604.5</v>
      </c>
      <c r="O12" s="46">
        <v>567791.70000000007</v>
      </c>
      <c r="P12" s="46">
        <v>4064436.3</v>
      </c>
      <c r="Q12" s="46">
        <v>3899.4</v>
      </c>
      <c r="R12" s="46">
        <v>0</v>
      </c>
      <c r="S12" s="55">
        <v>32978.400000000001</v>
      </c>
      <c r="T12" s="38">
        <v>4159880.9</v>
      </c>
      <c r="U12" s="17">
        <f t="shared" si="0"/>
        <v>182.72209624273717</v>
      </c>
      <c r="V12" s="44">
        <v>993627829</v>
      </c>
    </row>
    <row r="13" spans="1:22" s="20" customFormat="1" x14ac:dyDescent="0.2">
      <c r="A13" s="19">
        <f t="shared" si="1"/>
        <v>9</v>
      </c>
      <c r="B13" s="46" t="s">
        <v>34</v>
      </c>
      <c r="C13" s="47">
        <v>522</v>
      </c>
      <c r="D13" s="48" t="str">
        <f>VLOOKUP(C13,[1]listing2017!$F$7:$I$226,4,0)</f>
        <v>BDS</v>
      </c>
      <c r="E13" s="38">
        <v>15551344.699999999</v>
      </c>
      <c r="F13" s="38">
        <v>4948314.8</v>
      </c>
      <c r="G13" s="46">
        <v>20499659.5</v>
      </c>
      <c r="H13" s="55">
        <v>2090685.2</v>
      </c>
      <c r="I13" s="46">
        <v>0</v>
      </c>
      <c r="J13" s="49">
        <v>2090685.2</v>
      </c>
      <c r="K13" s="55">
        <v>18408974.300000001</v>
      </c>
      <c r="L13" s="55">
        <v>4300632.8</v>
      </c>
      <c r="M13" s="46"/>
      <c r="N13" s="49">
        <v>4300632.8</v>
      </c>
      <c r="O13" s="46">
        <v>84354.199999999983</v>
      </c>
      <c r="P13" s="46">
        <v>2721329.7</v>
      </c>
      <c r="Q13" s="46">
        <v>99040.8</v>
      </c>
      <c r="R13" s="55">
        <v>1151008.6000000001</v>
      </c>
      <c r="S13" s="55">
        <v>182369.5</v>
      </c>
      <c r="T13" s="38">
        <v>2727611.3</v>
      </c>
      <c r="U13" s="17">
        <f t="shared" si="0"/>
        <v>1082.8808411764705</v>
      </c>
      <c r="V13" s="44">
        <v>17000000</v>
      </c>
    </row>
    <row r="14" spans="1:22" s="20" customFormat="1" x14ac:dyDescent="0.2">
      <c r="A14" s="19">
        <f t="shared" si="1"/>
        <v>10</v>
      </c>
      <c r="B14" s="46" t="s">
        <v>33</v>
      </c>
      <c r="C14" s="47">
        <v>135</v>
      </c>
      <c r="D14" s="48" t="str">
        <f>VLOOKUP(C14,[1]listing2017!$F$7:$I$226,4,0)</f>
        <v>SUU</v>
      </c>
      <c r="E14" s="38">
        <v>11674615.5</v>
      </c>
      <c r="F14" s="38">
        <v>38163759.299999997</v>
      </c>
      <c r="G14" s="46">
        <v>49838374.799999997</v>
      </c>
      <c r="H14" s="55">
        <v>25652050</v>
      </c>
      <c r="I14" s="46">
        <v>6824178.2000000002</v>
      </c>
      <c r="J14" s="49">
        <v>32476228.199999999</v>
      </c>
      <c r="K14" s="55">
        <v>24186324.800000001</v>
      </c>
      <c r="L14" s="55">
        <v>35115807.299999997</v>
      </c>
      <c r="M14" s="55">
        <v>26454930.699999999</v>
      </c>
      <c r="N14" s="49">
        <v>8660876.5999999978</v>
      </c>
      <c r="O14" s="46">
        <v>538540.5</v>
      </c>
      <c r="P14" s="46">
        <v>6621859.5999999996</v>
      </c>
      <c r="Q14" s="55">
        <v>-82346.5</v>
      </c>
      <c r="R14" s="46">
        <v>0</v>
      </c>
      <c r="S14" s="46">
        <v>299046.8</v>
      </c>
      <c r="T14" s="38">
        <v>2196164.2000000002</v>
      </c>
      <c r="U14" s="17">
        <f t="shared" si="0"/>
        <v>70.309083720930232</v>
      </c>
      <c r="V14" s="44">
        <v>344000000</v>
      </c>
    </row>
    <row r="15" spans="1:22" s="20" customFormat="1" x14ac:dyDescent="0.2">
      <c r="A15" s="19">
        <f t="shared" si="1"/>
        <v>11</v>
      </c>
      <c r="B15" s="46" t="s">
        <v>155</v>
      </c>
      <c r="C15" s="47">
        <v>441</v>
      </c>
      <c r="D15" s="48" t="str">
        <f>VLOOKUP(C15,[1]listing2017!$F$7:$I$226,4,0)</f>
        <v>TEX</v>
      </c>
      <c r="E15" s="38">
        <v>44440198.5</v>
      </c>
      <c r="F15" s="38">
        <v>3578886.5</v>
      </c>
      <c r="G15" s="46">
        <v>48019085</v>
      </c>
      <c r="H15" s="55">
        <v>37894612.399999999</v>
      </c>
      <c r="I15" s="55">
        <v>2935</v>
      </c>
      <c r="J15" s="49">
        <v>37897547.399999999</v>
      </c>
      <c r="K15" s="55">
        <v>10121537.6</v>
      </c>
      <c r="L15" s="55">
        <v>38770819</v>
      </c>
      <c r="M15" s="55">
        <v>35653531.799999997</v>
      </c>
      <c r="N15" s="49">
        <v>3117287.200000003</v>
      </c>
      <c r="O15" s="46">
        <v>324433.8</v>
      </c>
      <c r="P15" s="46">
        <v>2014553</v>
      </c>
      <c r="Q15" s="46">
        <v>-15058.4</v>
      </c>
      <c r="R15" s="46">
        <v>-1.1000000000000001</v>
      </c>
      <c r="S15" s="55">
        <v>141210.79999999999</v>
      </c>
      <c r="T15" s="38">
        <v>1270897.7</v>
      </c>
      <c r="U15" s="17">
        <f t="shared" si="0"/>
        <v>6996.0273854246225</v>
      </c>
      <c r="V15" s="44">
        <v>1446755</v>
      </c>
    </row>
    <row r="16" spans="1:22" s="20" customFormat="1" x14ac:dyDescent="0.2">
      <c r="A16" s="19">
        <f t="shared" si="1"/>
        <v>12</v>
      </c>
      <c r="B16" s="64" t="s">
        <v>181</v>
      </c>
      <c r="C16" s="65">
        <v>545</v>
      </c>
      <c r="D16" s="27" t="s">
        <v>182</v>
      </c>
      <c r="E16" s="38">
        <v>13624005.399999999</v>
      </c>
      <c r="F16" s="38">
        <v>509287.7</v>
      </c>
      <c r="G16" s="46">
        <v>14133293.099999998</v>
      </c>
      <c r="H16" s="55">
        <v>2116631.8000000003</v>
      </c>
      <c r="I16" s="18"/>
      <c r="J16" s="49">
        <v>2116631.8000000003</v>
      </c>
      <c r="K16" s="28">
        <v>12016661.300000001</v>
      </c>
      <c r="L16" s="66">
        <v>2622345.2000000002</v>
      </c>
      <c r="M16" s="66">
        <v>190324.7</v>
      </c>
      <c r="N16" s="49">
        <v>2432020.5</v>
      </c>
      <c r="O16" s="46">
        <v>100970.4</v>
      </c>
      <c r="P16" s="46">
        <v>1150164.5999999999</v>
      </c>
      <c r="Q16" s="46">
        <v>0</v>
      </c>
      <c r="R16" s="46">
        <v>0</v>
      </c>
      <c r="S16" s="29">
        <v>141562.9</v>
      </c>
      <c r="T16" s="51">
        <v>1241263.4000000001</v>
      </c>
      <c r="U16" s="17">
        <f t="shared" si="0"/>
        <v>15.020826625</v>
      </c>
      <c r="V16" s="63">
        <v>800000000</v>
      </c>
    </row>
    <row r="17" spans="1:22" s="20" customFormat="1" x14ac:dyDescent="0.2">
      <c r="A17" s="19">
        <f t="shared" si="1"/>
        <v>13</v>
      </c>
      <c r="B17" s="46" t="s">
        <v>35</v>
      </c>
      <c r="C17" s="47">
        <v>88</v>
      </c>
      <c r="D17" s="48" t="str">
        <f>VLOOKUP(C17,[1]listing2017!$F$7:$I$226,4,0)</f>
        <v>GTL</v>
      </c>
      <c r="E17" s="55">
        <v>4683320.9000000004</v>
      </c>
      <c r="F17" s="55">
        <v>7947298</v>
      </c>
      <c r="G17" s="46">
        <v>12630618.9</v>
      </c>
      <c r="H17" s="55">
        <v>571607.6</v>
      </c>
      <c r="I17" s="55">
        <v>27.4</v>
      </c>
      <c r="J17" s="49">
        <v>571635</v>
      </c>
      <c r="K17" s="55">
        <v>12058983.9</v>
      </c>
      <c r="L17" s="55">
        <v>3603.6</v>
      </c>
      <c r="M17" s="55">
        <v>7216.6</v>
      </c>
      <c r="N17" s="49">
        <v>-3613.0000000000005</v>
      </c>
      <c r="O17" s="46">
        <v>1965043</v>
      </c>
      <c r="P17" s="55">
        <v>891902</v>
      </c>
      <c r="Q17" s="55">
        <v>111517.7</v>
      </c>
      <c r="R17" s="46">
        <v>0</v>
      </c>
      <c r="S17" s="55">
        <v>72381</v>
      </c>
      <c r="T17" s="38">
        <v>1108664.7</v>
      </c>
      <c r="U17" s="17">
        <f t="shared" si="0"/>
        <v>7449.8690911876565</v>
      </c>
      <c r="V17" s="44">
        <v>1618684</v>
      </c>
    </row>
    <row r="18" spans="1:22" s="20" customFormat="1" x14ac:dyDescent="0.2">
      <c r="A18" s="19">
        <f t="shared" si="1"/>
        <v>14</v>
      </c>
      <c r="B18" s="46" t="s">
        <v>41</v>
      </c>
      <c r="C18" s="47">
        <v>541</v>
      </c>
      <c r="D18" s="48" t="str">
        <f>VLOOKUP(C18,[1]listing2017!$F$7:$I$226,4,0)</f>
        <v>MNP</v>
      </c>
      <c r="E18" s="38">
        <v>19598080</v>
      </c>
      <c r="F18" s="38">
        <v>8601283.5999999996</v>
      </c>
      <c r="G18" s="46">
        <v>28199363.600000001</v>
      </c>
      <c r="H18" s="55">
        <v>6340462.2000000002</v>
      </c>
      <c r="I18" s="46">
        <v>0</v>
      </c>
      <c r="J18" s="49">
        <v>6340462.2000000002</v>
      </c>
      <c r="K18" s="55">
        <v>21858901.399999999</v>
      </c>
      <c r="L18" s="55">
        <v>7792638.4000000004</v>
      </c>
      <c r="M18" s="55">
        <v>6708228.5</v>
      </c>
      <c r="N18" s="49">
        <v>1084409.9000000004</v>
      </c>
      <c r="O18" s="46">
        <v>454131.3</v>
      </c>
      <c r="P18" s="46">
        <v>532938.9</v>
      </c>
      <c r="Q18" s="46">
        <v>31253</v>
      </c>
      <c r="R18" s="46">
        <v>0</v>
      </c>
      <c r="S18" s="55">
        <v>130177.60000000001</v>
      </c>
      <c r="T18" s="38">
        <v>906677.7</v>
      </c>
      <c r="U18" s="17">
        <f t="shared" si="0"/>
        <v>219.49693453510295</v>
      </c>
      <c r="V18" s="44">
        <v>99586363</v>
      </c>
    </row>
    <row r="19" spans="1:22" s="20" customFormat="1" x14ac:dyDescent="0.2">
      <c r="A19" s="19">
        <f t="shared" si="1"/>
        <v>15</v>
      </c>
      <c r="B19" s="46" t="s">
        <v>175</v>
      </c>
      <c r="C19" s="47">
        <v>499</v>
      </c>
      <c r="D19" s="48" t="str">
        <f>VLOOKUP(C19,[1]listing2017!$F$7:$I$226,4,0)</f>
        <v>EDS</v>
      </c>
      <c r="E19" s="55">
        <v>10810806.5</v>
      </c>
      <c r="F19" s="55">
        <v>32595060.100000001</v>
      </c>
      <c r="G19" s="46">
        <v>43405866.600000001</v>
      </c>
      <c r="H19" s="55">
        <v>2679422.2999999998</v>
      </c>
      <c r="I19" s="46">
        <v>0</v>
      </c>
      <c r="J19" s="49">
        <v>2679422.2999999998</v>
      </c>
      <c r="K19" s="55">
        <v>40726444.299999997</v>
      </c>
      <c r="L19" s="55">
        <v>18520058.100000001</v>
      </c>
      <c r="M19" s="55">
        <v>16001282.800000001</v>
      </c>
      <c r="N19" s="49">
        <v>2518775.3000000007</v>
      </c>
      <c r="O19" s="46">
        <v>205033.90000000002</v>
      </c>
      <c r="P19" s="46">
        <v>1912103.3</v>
      </c>
      <c r="Q19" s="46">
        <v>0</v>
      </c>
      <c r="R19" s="46">
        <v>0</v>
      </c>
      <c r="S19" s="55">
        <v>5782.4</v>
      </c>
      <c r="T19" s="38">
        <v>805923.5</v>
      </c>
      <c r="U19" s="17">
        <f t="shared" si="0"/>
        <v>209.41784279689384</v>
      </c>
      <c r="V19" s="44">
        <v>194474567</v>
      </c>
    </row>
    <row r="20" spans="1:22" s="20" customFormat="1" x14ac:dyDescent="0.2">
      <c r="A20" s="19">
        <f t="shared" si="1"/>
        <v>16</v>
      </c>
      <c r="B20" s="46" t="s">
        <v>47</v>
      </c>
      <c r="C20" s="47">
        <v>309</v>
      </c>
      <c r="D20" s="48" t="str">
        <f>VLOOKUP(C20,[1]listing2017!$F$7:$I$226,4,0)</f>
        <v>SHG</v>
      </c>
      <c r="E20" s="38">
        <v>14873812.300000001</v>
      </c>
      <c r="F20" s="38">
        <v>56071452.899999999</v>
      </c>
      <c r="G20" s="46">
        <v>70945265.200000003</v>
      </c>
      <c r="H20" s="55">
        <v>19571741.399999999</v>
      </c>
      <c r="I20" s="55">
        <v>25762011.100000001</v>
      </c>
      <c r="J20" s="49">
        <v>45333752.5</v>
      </c>
      <c r="K20" s="55">
        <v>25611512.699999999</v>
      </c>
      <c r="L20" s="55">
        <v>20900050.600000001</v>
      </c>
      <c r="M20" s="55">
        <v>18094087.100000001</v>
      </c>
      <c r="N20" s="49">
        <v>2805963.5</v>
      </c>
      <c r="O20" s="46">
        <v>87441.3</v>
      </c>
      <c r="P20" s="46">
        <v>2167887.2999999998</v>
      </c>
      <c r="Q20" s="55">
        <v>144322.20000000001</v>
      </c>
      <c r="R20" s="46">
        <v>0</v>
      </c>
      <c r="S20" s="55">
        <v>136192.9</v>
      </c>
      <c r="T20" s="38">
        <v>733646.8</v>
      </c>
      <c r="U20" s="17">
        <f t="shared" si="0"/>
        <v>2518.2795748616404</v>
      </c>
      <c r="V20" s="44">
        <v>10170242</v>
      </c>
    </row>
    <row r="21" spans="1:22" s="20" customFormat="1" ht="25.5" x14ac:dyDescent="0.2">
      <c r="A21" s="19">
        <f t="shared" si="1"/>
        <v>17</v>
      </c>
      <c r="B21" s="46" t="s">
        <v>169</v>
      </c>
      <c r="C21" s="47">
        <v>507</v>
      </c>
      <c r="D21" s="48" t="str">
        <f>VLOOKUP(C21,[1]listing2017!$F$7:$I$226,4,0)</f>
        <v>BZO</v>
      </c>
      <c r="E21" s="55">
        <v>5391083.9000000004</v>
      </c>
      <c r="F21" s="55">
        <v>43258172.5</v>
      </c>
      <c r="G21" s="46">
        <v>48649256.399999999</v>
      </c>
      <c r="H21" s="55">
        <v>3663431.1</v>
      </c>
      <c r="I21" s="55">
        <v>13958.2</v>
      </c>
      <c r="J21" s="49">
        <v>3677389.3000000003</v>
      </c>
      <c r="K21" s="55">
        <v>44971867.100000001</v>
      </c>
      <c r="L21" s="55">
        <v>36308607.100000001</v>
      </c>
      <c r="M21" s="55">
        <v>34022438</v>
      </c>
      <c r="N21" s="49">
        <v>2286169.1000000015</v>
      </c>
      <c r="O21" s="46">
        <v>325020.3</v>
      </c>
      <c r="P21" s="46">
        <v>1799012.7</v>
      </c>
      <c r="Q21" s="46">
        <v>11404.9</v>
      </c>
      <c r="R21" s="46">
        <v>0</v>
      </c>
      <c r="S21" s="55">
        <v>104822.3</v>
      </c>
      <c r="T21" s="38">
        <v>718759.3</v>
      </c>
      <c r="U21" s="17">
        <f t="shared" si="0"/>
        <v>1007.6600291283889</v>
      </c>
      <c r="V21" s="44">
        <v>44630000</v>
      </c>
    </row>
    <row r="22" spans="1:22" s="20" customFormat="1" x14ac:dyDescent="0.2">
      <c r="A22" s="19">
        <f t="shared" si="1"/>
        <v>18</v>
      </c>
      <c r="B22" s="46" t="s">
        <v>37</v>
      </c>
      <c r="C22" s="47">
        <v>22</v>
      </c>
      <c r="D22" s="48" t="str">
        <f>VLOOKUP(C22,[1]listing2017!$F$7:$I$226,4,0)</f>
        <v>TCK</v>
      </c>
      <c r="E22" s="55">
        <v>9389062.0999999996</v>
      </c>
      <c r="F22" s="55">
        <v>45027132.299999997</v>
      </c>
      <c r="G22" s="46">
        <v>54416194.399999999</v>
      </c>
      <c r="H22" s="55">
        <v>5669997.7999999998</v>
      </c>
      <c r="I22" s="55">
        <v>3011156.2</v>
      </c>
      <c r="J22" s="49">
        <v>8681154</v>
      </c>
      <c r="K22" s="55">
        <v>45735040.399999999</v>
      </c>
      <c r="L22" s="55">
        <v>20076156.600000001</v>
      </c>
      <c r="M22" s="55">
        <v>15176583.4</v>
      </c>
      <c r="N22" s="49">
        <v>4899573.2000000011</v>
      </c>
      <c r="O22" s="46">
        <v>0</v>
      </c>
      <c r="P22" s="46">
        <v>4063334.6999999997</v>
      </c>
      <c r="Q22" s="46">
        <v>0</v>
      </c>
      <c r="R22" s="55">
        <v>-84761.5</v>
      </c>
      <c r="S22" s="55">
        <v>83623.8</v>
      </c>
      <c r="T22" s="38">
        <v>667853.19999999995</v>
      </c>
      <c r="U22" s="17">
        <f t="shared" si="0"/>
        <v>44676.083199912471</v>
      </c>
      <c r="V22" s="44">
        <v>1023703</v>
      </c>
    </row>
    <row r="23" spans="1:22" s="20" customFormat="1" x14ac:dyDescent="0.2">
      <c r="A23" s="19">
        <f t="shared" si="1"/>
        <v>19</v>
      </c>
      <c r="B23" s="46" t="s">
        <v>45</v>
      </c>
      <c r="C23" s="47">
        <v>13</v>
      </c>
      <c r="D23" s="48" t="str">
        <f>VLOOKUP(C23,[1]listing2017!$F$7:$I$226,4,0)</f>
        <v>BNG</v>
      </c>
      <c r="E23" s="38">
        <v>29674249.899999999</v>
      </c>
      <c r="F23" s="38">
        <v>6606683.5999999996</v>
      </c>
      <c r="G23" s="46">
        <v>36280933.5</v>
      </c>
      <c r="H23" s="55">
        <v>6946297.7999999998</v>
      </c>
      <c r="I23" s="46">
        <v>0</v>
      </c>
      <c r="J23" s="49">
        <v>6946297.7999999998</v>
      </c>
      <c r="K23" s="55">
        <v>29334635.699999999</v>
      </c>
      <c r="L23" s="55">
        <v>2374794.7999999998</v>
      </c>
      <c r="M23" s="55">
        <v>1461764.6</v>
      </c>
      <c r="N23" s="49">
        <v>913030.19999999972</v>
      </c>
      <c r="O23" s="46">
        <v>364995.4</v>
      </c>
      <c r="P23" s="46">
        <v>695171.1</v>
      </c>
      <c r="Q23" s="55">
        <v>123932.4</v>
      </c>
      <c r="R23" s="46">
        <v>0</v>
      </c>
      <c r="S23" s="55">
        <v>68414.3</v>
      </c>
      <c r="T23" s="38">
        <v>638372.6</v>
      </c>
      <c r="U23" s="17">
        <f t="shared" si="0"/>
        <v>69338.365735761647</v>
      </c>
      <c r="V23" s="44">
        <v>423065</v>
      </c>
    </row>
    <row r="24" spans="1:22" s="20" customFormat="1" x14ac:dyDescent="0.2">
      <c r="A24" s="19">
        <f t="shared" si="1"/>
        <v>20</v>
      </c>
      <c r="B24" s="46" t="s">
        <v>44</v>
      </c>
      <c r="C24" s="47">
        <v>34</v>
      </c>
      <c r="D24" s="48" t="str">
        <f>VLOOKUP(C24,[1]listing2017!$F$7:$I$226,4,0)</f>
        <v>SUL</v>
      </c>
      <c r="E24" s="38">
        <v>3012720.5</v>
      </c>
      <c r="F24" s="38">
        <v>293411.3</v>
      </c>
      <c r="G24" s="46">
        <v>3306131.8</v>
      </c>
      <c r="H24" s="55">
        <v>1804886.9</v>
      </c>
      <c r="I24" s="46">
        <v>0</v>
      </c>
      <c r="J24" s="49">
        <v>1804886.9</v>
      </c>
      <c r="K24" s="55">
        <v>1501244.9</v>
      </c>
      <c r="L24" s="55">
        <v>2496473.6</v>
      </c>
      <c r="M24" s="55">
        <v>1453564.4</v>
      </c>
      <c r="N24" s="49">
        <v>1042909.2000000002</v>
      </c>
      <c r="O24" s="46">
        <v>39884.1</v>
      </c>
      <c r="P24" s="46">
        <v>430299.89999999997</v>
      </c>
      <c r="Q24" s="46">
        <v>-12414.3</v>
      </c>
      <c r="R24" s="46">
        <v>0</v>
      </c>
      <c r="S24" s="55">
        <v>64621.3</v>
      </c>
      <c r="T24" s="38">
        <v>575457.80000000005</v>
      </c>
      <c r="U24" s="17">
        <f t="shared" si="0"/>
        <v>22968.160399008597</v>
      </c>
      <c r="V24" s="44">
        <v>65362</v>
      </c>
    </row>
    <row r="25" spans="1:22" s="20" customFormat="1" ht="25.5" x14ac:dyDescent="0.2">
      <c r="A25" s="19">
        <f t="shared" si="1"/>
        <v>21</v>
      </c>
      <c r="B25" s="46" t="s">
        <v>36</v>
      </c>
      <c r="C25" s="47">
        <v>508</v>
      </c>
      <c r="D25" s="48" t="str">
        <f>VLOOKUP(C25,[1]listing2017!$F$7:$I$226,4,0)</f>
        <v>DSS</v>
      </c>
      <c r="E25" s="55">
        <v>6674713.4000000004</v>
      </c>
      <c r="F25" s="55">
        <v>75858641.400000006</v>
      </c>
      <c r="G25" s="46">
        <v>82533354.800000012</v>
      </c>
      <c r="H25" s="55">
        <v>3329252.6</v>
      </c>
      <c r="I25" s="55">
        <v>13736701</v>
      </c>
      <c r="J25" s="49">
        <v>17065953.600000001</v>
      </c>
      <c r="K25" s="55">
        <v>65467401.200000003</v>
      </c>
      <c r="L25" s="55">
        <v>34374520.299999997</v>
      </c>
      <c r="M25" s="55">
        <v>25417687.899999999</v>
      </c>
      <c r="N25" s="49">
        <v>8956832.3999999985</v>
      </c>
      <c r="O25" s="46">
        <v>506803.6</v>
      </c>
      <c r="P25" s="46">
        <v>8902111.4000000004</v>
      </c>
      <c r="Q25" s="55">
        <v>489.6</v>
      </c>
      <c r="R25" s="46">
        <v>0</v>
      </c>
      <c r="S25" s="55">
        <v>37586.400000000001</v>
      </c>
      <c r="T25" s="38">
        <v>524427.80000000005</v>
      </c>
      <c r="U25" s="17">
        <f t="shared" si="0"/>
        <v>6303.9643659252333</v>
      </c>
      <c r="V25" s="44">
        <v>10385116</v>
      </c>
    </row>
    <row r="26" spans="1:22" s="20" customFormat="1" x14ac:dyDescent="0.2">
      <c r="A26" s="19">
        <f t="shared" si="1"/>
        <v>22</v>
      </c>
      <c r="B26" s="64" t="s">
        <v>192</v>
      </c>
      <c r="C26" s="65" t="s">
        <v>193</v>
      </c>
      <c r="D26" s="69" t="s">
        <v>194</v>
      </c>
      <c r="E26" s="55">
        <v>1784907.9</v>
      </c>
      <c r="F26" s="55">
        <v>6743136.2999999998</v>
      </c>
      <c r="G26" s="46">
        <v>8528044.1999999993</v>
      </c>
      <c r="H26" s="55">
        <v>212316.1</v>
      </c>
      <c r="I26" s="18">
        <v>0</v>
      </c>
      <c r="J26" s="49">
        <v>212316.1</v>
      </c>
      <c r="K26" s="55">
        <v>8315728.0999999996</v>
      </c>
      <c r="L26" s="55">
        <v>672680.5</v>
      </c>
      <c r="M26" s="55">
        <v>0</v>
      </c>
      <c r="N26" s="49">
        <v>672680.5</v>
      </c>
      <c r="O26" s="18">
        <v>179197.6</v>
      </c>
      <c r="P26" s="18">
        <v>339181.3</v>
      </c>
      <c r="Q26" s="55">
        <v>0.8</v>
      </c>
      <c r="R26" s="18"/>
      <c r="S26" s="55">
        <v>51269.7</v>
      </c>
      <c r="T26" s="38">
        <v>461428</v>
      </c>
      <c r="U26" s="17">
        <f t="shared" si="0"/>
        <v>105.87484555116502</v>
      </c>
      <c r="V26" s="70">
        <v>78543001</v>
      </c>
    </row>
    <row r="27" spans="1:22" s="20" customFormat="1" x14ac:dyDescent="0.2">
      <c r="A27" s="19">
        <f t="shared" si="1"/>
        <v>23</v>
      </c>
      <c r="B27" s="46" t="s">
        <v>39</v>
      </c>
      <c r="C27" s="47">
        <v>498</v>
      </c>
      <c r="D27" s="48" t="str">
        <f>VLOOKUP(C27,[1]listing2017!$F$7:$I$226,4,0)</f>
        <v>DDS</v>
      </c>
      <c r="E27" s="55">
        <v>2353146.5</v>
      </c>
      <c r="F27" s="55">
        <v>19008370.100000001</v>
      </c>
      <c r="G27" s="46">
        <v>21361516.600000001</v>
      </c>
      <c r="H27" s="55">
        <v>1261338.8999999999</v>
      </c>
      <c r="I27" s="55">
        <v>13124.2</v>
      </c>
      <c r="J27" s="49">
        <v>1274463.0999999999</v>
      </c>
      <c r="K27" s="55">
        <v>20087053.5</v>
      </c>
      <c r="L27" s="55">
        <v>5281792.2</v>
      </c>
      <c r="M27" s="55">
        <v>3889246.2</v>
      </c>
      <c r="N27" s="49">
        <v>1392546</v>
      </c>
      <c r="O27" s="46">
        <v>75593.100000000006</v>
      </c>
      <c r="P27" s="46">
        <v>975700.8</v>
      </c>
      <c r="Q27" s="46">
        <v>0</v>
      </c>
      <c r="R27" s="55">
        <v>-16043.2</v>
      </c>
      <c r="S27" s="55">
        <v>47639.5</v>
      </c>
      <c r="T27" s="38">
        <v>428755.6</v>
      </c>
      <c r="U27" s="17">
        <f t="shared" si="0"/>
        <v>209.25748065894419</v>
      </c>
      <c r="V27" s="44">
        <v>95992045</v>
      </c>
    </row>
    <row r="28" spans="1:22" s="20" customFormat="1" x14ac:dyDescent="0.2">
      <c r="A28" s="19">
        <f t="shared" si="1"/>
        <v>24</v>
      </c>
      <c r="B28" s="46" t="s">
        <v>38</v>
      </c>
      <c r="C28" s="47">
        <v>461</v>
      </c>
      <c r="D28" s="48" t="str">
        <f>VLOOKUP(C28,[1]listing2017!$F$7:$I$226,4,0)</f>
        <v>ADL</v>
      </c>
      <c r="E28" s="38">
        <v>6056361.7999999998</v>
      </c>
      <c r="F28" s="38">
        <v>4176645.9</v>
      </c>
      <c r="G28" s="46">
        <v>10233007.699999999</v>
      </c>
      <c r="H28" s="55">
        <v>282645.59999999998</v>
      </c>
      <c r="I28" s="46">
        <v>0</v>
      </c>
      <c r="J28" s="49">
        <v>282645.59999999998</v>
      </c>
      <c r="K28" s="55">
        <v>9950362.0999999996</v>
      </c>
      <c r="L28" s="55">
        <v>4089323.9</v>
      </c>
      <c r="M28" s="55">
        <v>3325393.6</v>
      </c>
      <c r="N28" s="49">
        <v>763930.29999999981</v>
      </c>
      <c r="O28" s="46">
        <v>150467.29999999999</v>
      </c>
      <c r="P28" s="46">
        <v>506494.9</v>
      </c>
      <c r="Q28" s="55">
        <v>1174.9000000000001</v>
      </c>
      <c r="R28" s="46">
        <v>0</v>
      </c>
      <c r="S28" s="55">
        <v>40907.800000000003</v>
      </c>
      <c r="T28" s="38">
        <v>368169.8</v>
      </c>
      <c r="U28" s="17">
        <f t="shared" si="0"/>
        <v>3157.5379906222947</v>
      </c>
      <c r="V28" s="44">
        <v>3151304</v>
      </c>
    </row>
    <row r="29" spans="1:22" s="20" customFormat="1" x14ac:dyDescent="0.2">
      <c r="A29" s="19">
        <f t="shared" si="1"/>
        <v>25</v>
      </c>
      <c r="B29" s="46" t="s">
        <v>177</v>
      </c>
      <c r="C29" s="47">
        <v>496</v>
      </c>
      <c r="D29" s="48" t="str">
        <f>VLOOKUP(C29,[1]listing2017!$F$7:$I$226,4,0)</f>
        <v>DAS</v>
      </c>
      <c r="E29" s="55">
        <v>39842525.700000003</v>
      </c>
      <c r="F29" s="55">
        <v>57750700.399999999</v>
      </c>
      <c r="G29" s="46">
        <v>97593226.099999994</v>
      </c>
      <c r="H29" s="55">
        <v>18403660.699999999</v>
      </c>
      <c r="I29" s="55">
        <v>35321994.799999997</v>
      </c>
      <c r="J29" s="49">
        <v>53725655.5</v>
      </c>
      <c r="K29" s="55">
        <v>43867570.600000001</v>
      </c>
      <c r="L29" s="55">
        <v>20212067.800000001</v>
      </c>
      <c r="M29" s="55">
        <v>19928756.899999999</v>
      </c>
      <c r="N29" s="49">
        <v>283310.90000000224</v>
      </c>
      <c r="O29" s="46">
        <v>622449.5</v>
      </c>
      <c r="P29" s="46">
        <v>556634.30000000005</v>
      </c>
      <c r="Q29" s="46">
        <v>3188.6000000000004</v>
      </c>
      <c r="R29" s="46">
        <v>0</v>
      </c>
      <c r="S29" s="55">
        <v>1413</v>
      </c>
      <c r="T29" s="38">
        <v>350901.7</v>
      </c>
      <c r="U29" s="17">
        <f t="shared" si="0"/>
        <v>434.26238424143116</v>
      </c>
      <c r="V29" s="44">
        <v>101016280</v>
      </c>
    </row>
    <row r="30" spans="1:22" s="20" customFormat="1" x14ac:dyDescent="0.2">
      <c r="A30" s="19">
        <f t="shared" si="1"/>
        <v>26</v>
      </c>
      <c r="B30" s="46" t="s">
        <v>42</v>
      </c>
      <c r="C30" s="47">
        <v>44</v>
      </c>
      <c r="D30" s="48" t="str">
        <f>VLOOKUP(C30,[1]listing2017!$F$7:$I$226,4,0)</f>
        <v>TAH</v>
      </c>
      <c r="E30" s="38">
        <v>3500693.5</v>
      </c>
      <c r="F30" s="38">
        <v>11115309.1</v>
      </c>
      <c r="G30" s="46">
        <v>14616002.6</v>
      </c>
      <c r="H30" s="55">
        <v>71167.100000000006</v>
      </c>
      <c r="I30" s="46">
        <v>0</v>
      </c>
      <c r="J30" s="49">
        <v>71167.100000000006</v>
      </c>
      <c r="K30" s="55">
        <v>14544835.5</v>
      </c>
      <c r="L30" s="55">
        <v>1521894.8</v>
      </c>
      <c r="M30" s="55">
        <v>566989.19999999995</v>
      </c>
      <c r="N30" s="49">
        <v>954905.60000000009</v>
      </c>
      <c r="O30" s="46">
        <v>240598</v>
      </c>
      <c r="P30" s="46">
        <v>872406.5</v>
      </c>
      <c r="Q30" s="46">
        <v>1529.1</v>
      </c>
      <c r="R30" s="55">
        <v>-13112</v>
      </c>
      <c r="S30" s="55">
        <v>26480.799999999999</v>
      </c>
      <c r="T30" s="38">
        <v>285033.40000000002</v>
      </c>
      <c r="U30" s="17">
        <f t="shared" si="0"/>
        <v>12222.725450699716</v>
      </c>
      <c r="V30" s="44">
        <v>1189983</v>
      </c>
    </row>
    <row r="31" spans="1:22" s="20" customFormat="1" x14ac:dyDescent="0.2">
      <c r="A31" s="19">
        <f t="shared" si="1"/>
        <v>27</v>
      </c>
      <c r="B31" s="46" t="s">
        <v>46</v>
      </c>
      <c r="C31" s="47">
        <v>17</v>
      </c>
      <c r="D31" s="48" t="str">
        <f>VLOOKUP(C31,[1]listing2017!$F$7:$I$226,4,0)</f>
        <v>ATR</v>
      </c>
      <c r="E31" s="55">
        <v>5090118.5</v>
      </c>
      <c r="F31" s="55">
        <v>6892652.7000000002</v>
      </c>
      <c r="G31" s="46">
        <v>11982771.199999999</v>
      </c>
      <c r="H31" s="55">
        <v>868870.9</v>
      </c>
      <c r="I31" s="46">
        <v>3800</v>
      </c>
      <c r="J31" s="49">
        <v>872670.9</v>
      </c>
      <c r="K31" s="55">
        <v>11110100.300000001</v>
      </c>
      <c r="L31" s="55">
        <v>7132769.5999999996</v>
      </c>
      <c r="M31" s="55">
        <v>5074816.7</v>
      </c>
      <c r="N31" s="49">
        <v>2057952.8999999994</v>
      </c>
      <c r="O31" s="46">
        <v>51280.2</v>
      </c>
      <c r="P31" s="46">
        <v>1787854.9</v>
      </c>
      <c r="Q31" s="46">
        <v>1565.1</v>
      </c>
      <c r="R31" s="55">
        <v>43.3</v>
      </c>
      <c r="S31" s="55">
        <v>51198</v>
      </c>
      <c r="T31" s="38">
        <v>271788.59999999998</v>
      </c>
      <c r="U31" s="17">
        <f t="shared" si="0"/>
        <v>63801.283479579179</v>
      </c>
      <c r="V31" s="44">
        <v>174136</v>
      </c>
    </row>
    <row r="32" spans="1:22" s="20" customFormat="1" x14ac:dyDescent="0.2">
      <c r="A32" s="19">
        <f t="shared" si="1"/>
        <v>28</v>
      </c>
      <c r="B32" s="46" t="s">
        <v>117</v>
      </c>
      <c r="C32" s="47">
        <v>444</v>
      </c>
      <c r="D32" s="48" t="str">
        <f>VLOOKUP(C32,[1]listing2017!$F$7:$I$226,4,0)</f>
        <v>BDL</v>
      </c>
      <c r="E32" s="55">
        <v>2566899.7999999998</v>
      </c>
      <c r="F32" s="55">
        <v>1307524</v>
      </c>
      <c r="G32" s="46">
        <v>3874423.8</v>
      </c>
      <c r="H32" s="55">
        <v>610028.5</v>
      </c>
      <c r="I32" s="55">
        <v>803484.2</v>
      </c>
      <c r="J32" s="49">
        <v>1413512.7</v>
      </c>
      <c r="K32" s="55">
        <v>2460911.1</v>
      </c>
      <c r="L32" s="55">
        <v>1840361.8</v>
      </c>
      <c r="M32" s="55">
        <v>1457444.7</v>
      </c>
      <c r="N32" s="49">
        <v>382917.10000000009</v>
      </c>
      <c r="O32" s="46">
        <v>0</v>
      </c>
      <c r="P32" s="46">
        <v>114906.9</v>
      </c>
      <c r="Q32" s="46">
        <v>0</v>
      </c>
      <c r="R32" s="55">
        <v>23897</v>
      </c>
      <c r="S32" s="55">
        <v>29190.7</v>
      </c>
      <c r="T32" s="38">
        <v>262716.5</v>
      </c>
      <c r="U32" s="17">
        <f t="shared" si="0"/>
        <v>2966.3040517247614</v>
      </c>
      <c r="V32" s="44">
        <v>829622</v>
      </c>
    </row>
    <row r="33" spans="1:22" s="20" customFormat="1" x14ac:dyDescent="0.2">
      <c r="A33" s="19">
        <f t="shared" si="1"/>
        <v>29</v>
      </c>
      <c r="B33" s="46" t="s">
        <v>170</v>
      </c>
      <c r="C33" s="47">
        <v>208</v>
      </c>
      <c r="D33" s="48" t="str">
        <f>VLOOKUP(C33,[1]listing2017!$F$7:$I$226,4,0)</f>
        <v>MMX</v>
      </c>
      <c r="E33" s="55">
        <v>9505599.5</v>
      </c>
      <c r="F33" s="55">
        <v>1815480.6</v>
      </c>
      <c r="G33" s="46">
        <v>11321080.1</v>
      </c>
      <c r="H33" s="55">
        <v>8479407.5</v>
      </c>
      <c r="I33" s="46">
        <v>0</v>
      </c>
      <c r="J33" s="49">
        <v>8479407.5</v>
      </c>
      <c r="K33" s="55">
        <v>2841672.6</v>
      </c>
      <c r="L33" s="55">
        <v>8683086.5999999996</v>
      </c>
      <c r="M33" s="55">
        <v>8483166.8000000007</v>
      </c>
      <c r="N33" s="49">
        <v>199919.79999999888</v>
      </c>
      <c r="O33" s="55">
        <v>1406680.1</v>
      </c>
      <c r="P33" s="46">
        <v>1315863.8999999999</v>
      </c>
      <c r="Q33" s="46">
        <v>0</v>
      </c>
      <c r="R33" s="46">
        <v>0</v>
      </c>
      <c r="S33" s="55">
        <v>30032.1</v>
      </c>
      <c r="T33" s="38">
        <v>260703.9</v>
      </c>
      <c r="U33" s="17">
        <f t="shared" si="0"/>
        <v>747.66671902515338</v>
      </c>
      <c r="V33" s="44">
        <v>3800721</v>
      </c>
    </row>
    <row r="34" spans="1:22" s="20" customFormat="1" x14ac:dyDescent="0.2">
      <c r="A34" s="19">
        <f t="shared" si="1"/>
        <v>30</v>
      </c>
      <c r="B34" s="46" t="s">
        <v>56</v>
      </c>
      <c r="C34" s="47">
        <v>519</v>
      </c>
      <c r="D34" s="48" t="str">
        <f>VLOOKUP(C34,[1]listing2017!$F$7:$I$226,4,0)</f>
        <v>DSH</v>
      </c>
      <c r="E34" s="55">
        <v>720638.4</v>
      </c>
      <c r="F34" s="55">
        <v>1732816.4</v>
      </c>
      <c r="G34" s="46">
        <v>2453454.7999999998</v>
      </c>
      <c r="H34" s="55">
        <v>1629156.7</v>
      </c>
      <c r="I34" s="46">
        <v>0</v>
      </c>
      <c r="J34" s="49">
        <v>1629156.7</v>
      </c>
      <c r="K34" s="55">
        <v>824298.1</v>
      </c>
      <c r="L34" s="55">
        <v>1772104.9</v>
      </c>
      <c r="M34" s="55">
        <v>1479993.8</v>
      </c>
      <c r="N34" s="49">
        <v>292111.09999999986</v>
      </c>
      <c r="O34" s="46">
        <v>38111.799999999996</v>
      </c>
      <c r="P34" s="46">
        <v>96767.4</v>
      </c>
      <c r="Q34" s="46">
        <v>0</v>
      </c>
      <c r="R34" s="46">
        <v>0</v>
      </c>
      <c r="S34" s="55">
        <v>23345.5</v>
      </c>
      <c r="T34" s="38">
        <v>210110</v>
      </c>
      <c r="U34" s="17">
        <f t="shared" si="0"/>
        <v>46.274142619784932</v>
      </c>
      <c r="V34" s="44">
        <v>17813363</v>
      </c>
    </row>
    <row r="35" spans="1:22" s="20" customFormat="1" x14ac:dyDescent="0.2">
      <c r="A35" s="19">
        <f t="shared" si="1"/>
        <v>31</v>
      </c>
      <c r="B35" s="46" t="s">
        <v>118</v>
      </c>
      <c r="C35" s="47">
        <v>500</v>
      </c>
      <c r="D35" s="48" t="str">
        <f>VLOOKUP(C35,[1]listing2017!$F$7:$I$226,4,0)</f>
        <v>NDS</v>
      </c>
      <c r="E35" s="55">
        <v>919992.5</v>
      </c>
      <c r="F35" s="55">
        <v>5233404.9000000004</v>
      </c>
      <c r="G35" s="46">
        <v>6153397.4000000004</v>
      </c>
      <c r="H35" s="55">
        <v>1777413.6</v>
      </c>
      <c r="I35" s="46">
        <v>0</v>
      </c>
      <c r="J35" s="49">
        <v>1777413.6</v>
      </c>
      <c r="K35" s="55">
        <v>4375983.8</v>
      </c>
      <c r="L35" s="55">
        <v>2164874.7000000002</v>
      </c>
      <c r="M35" s="55">
        <v>2381002.6</v>
      </c>
      <c r="N35" s="49">
        <v>-216127.89999999991</v>
      </c>
      <c r="O35" s="46">
        <v>16547.5</v>
      </c>
      <c r="P35" s="46">
        <v>83438.2</v>
      </c>
      <c r="Q35" s="46">
        <v>0</v>
      </c>
      <c r="R35" s="55">
        <v>449161.8</v>
      </c>
      <c r="S35" s="55">
        <v>15567.1</v>
      </c>
      <c r="T35" s="38">
        <v>150576.1</v>
      </c>
      <c r="U35" s="17">
        <f t="shared" si="0"/>
        <v>286.16192077091364</v>
      </c>
      <c r="V35" s="44">
        <v>15291985</v>
      </c>
    </row>
    <row r="36" spans="1:22" s="20" customFormat="1" x14ac:dyDescent="0.2">
      <c r="A36" s="19">
        <f t="shared" si="1"/>
        <v>32</v>
      </c>
      <c r="B36" s="46" t="s">
        <v>50</v>
      </c>
      <c r="C36" s="47">
        <v>8</v>
      </c>
      <c r="D36" s="48" t="str">
        <f>VLOOKUP(C36,[1]listing2017!$F$7:$I$226,4,0)</f>
        <v>HRD</v>
      </c>
      <c r="E36" s="55">
        <v>12456413.800000001</v>
      </c>
      <c r="F36" s="55">
        <v>1116268.7</v>
      </c>
      <c r="G36" s="46">
        <v>13572682.5</v>
      </c>
      <c r="H36" s="55">
        <v>3414490.1</v>
      </c>
      <c r="I36" s="46">
        <v>0</v>
      </c>
      <c r="J36" s="49">
        <v>3414490.1</v>
      </c>
      <c r="K36" s="55">
        <v>10158192.4</v>
      </c>
      <c r="L36" s="55">
        <v>940271.9</v>
      </c>
      <c r="M36" s="55">
        <v>782513.5</v>
      </c>
      <c r="N36" s="49">
        <v>157758.40000000002</v>
      </c>
      <c r="O36" s="46">
        <v>157226.6</v>
      </c>
      <c r="P36" s="46">
        <v>170242.1</v>
      </c>
      <c r="Q36" s="46">
        <v>-5220.3999999999996</v>
      </c>
      <c r="R36" s="55">
        <v>-4761.7</v>
      </c>
      <c r="S36" s="55">
        <v>19655.900000000001</v>
      </c>
      <c r="T36" s="38">
        <v>146920.79999999999</v>
      </c>
      <c r="U36" s="17">
        <f t="shared" si="0"/>
        <v>75097.898954652308</v>
      </c>
      <c r="V36" s="44">
        <v>135266</v>
      </c>
    </row>
    <row r="37" spans="1:22" s="20" customFormat="1" x14ac:dyDescent="0.2">
      <c r="A37" s="19">
        <f t="shared" si="1"/>
        <v>33</v>
      </c>
      <c r="B37" s="46" t="s">
        <v>43</v>
      </c>
      <c r="C37" s="47">
        <v>484</v>
      </c>
      <c r="D37" s="48" t="str">
        <f>VLOOKUP(C37,[1]listing2017!$F$7:$I$226,4,0)</f>
        <v>UID</v>
      </c>
      <c r="E37" s="38">
        <v>65703.5</v>
      </c>
      <c r="F37" s="38">
        <v>8613522.3000000007</v>
      </c>
      <c r="G37" s="46">
        <v>8679225.8000000007</v>
      </c>
      <c r="H37" s="55">
        <v>221263.4</v>
      </c>
      <c r="I37" s="55">
        <v>9521204.8000000007</v>
      </c>
      <c r="J37" s="49">
        <v>9742468.2000000011</v>
      </c>
      <c r="K37" s="55">
        <v>-1063242.3999999999</v>
      </c>
      <c r="L37" s="55">
        <v>2694388.4</v>
      </c>
      <c r="M37" s="46">
        <v>0</v>
      </c>
      <c r="N37" s="49">
        <v>2694388.4</v>
      </c>
      <c r="O37" s="46">
        <v>38.9</v>
      </c>
      <c r="P37" s="46">
        <v>2500940</v>
      </c>
      <c r="Q37" s="46">
        <v>-68558.100000000006</v>
      </c>
      <c r="R37" s="46">
        <v>0</v>
      </c>
      <c r="S37" s="55">
        <v>20323</v>
      </c>
      <c r="T37" s="38">
        <v>104606.2</v>
      </c>
      <c r="U37" s="17">
        <f t="shared" ref="U37:U68" si="2">K37*1000/V37</f>
        <v>-28.886294635519324</v>
      </c>
      <c r="V37" s="44">
        <v>36807850</v>
      </c>
    </row>
    <row r="38" spans="1:22" s="20" customFormat="1" x14ac:dyDescent="0.2">
      <c r="A38" s="19">
        <f t="shared" si="1"/>
        <v>34</v>
      </c>
      <c r="B38" s="46" t="s">
        <v>49</v>
      </c>
      <c r="C38" s="47">
        <v>464</v>
      </c>
      <c r="D38" s="48" t="str">
        <f>VLOOKUP(C38,[1]listing2017!$F$7:$I$226,4,0)</f>
        <v>TAL</v>
      </c>
      <c r="E38" s="38">
        <v>866096.6</v>
      </c>
      <c r="F38" s="38">
        <v>1142494</v>
      </c>
      <c r="G38" s="46">
        <v>2008590.6</v>
      </c>
      <c r="H38" s="55">
        <v>599003.19999999995</v>
      </c>
      <c r="I38" s="55">
        <v>438236.6</v>
      </c>
      <c r="J38" s="49">
        <v>1037239.7999999999</v>
      </c>
      <c r="K38" s="55">
        <v>971350.8</v>
      </c>
      <c r="L38" s="55">
        <v>573188.1</v>
      </c>
      <c r="M38" s="55">
        <v>302556.3</v>
      </c>
      <c r="N38" s="49">
        <v>270631.8</v>
      </c>
      <c r="O38" s="46">
        <v>45.7</v>
      </c>
      <c r="P38" s="46">
        <v>183203.6</v>
      </c>
      <c r="Q38" s="46">
        <v>0</v>
      </c>
      <c r="R38" s="46">
        <v>0</v>
      </c>
      <c r="S38" s="55">
        <v>11266.5</v>
      </c>
      <c r="T38" s="38">
        <v>76207.399999999994</v>
      </c>
      <c r="U38" s="17">
        <f t="shared" si="2"/>
        <v>1399.1086964036735</v>
      </c>
      <c r="V38" s="44">
        <v>694264</v>
      </c>
    </row>
    <row r="39" spans="1:22" s="20" customFormat="1" x14ac:dyDescent="0.2">
      <c r="A39" s="19">
        <f t="shared" si="1"/>
        <v>35</v>
      </c>
      <c r="B39" s="64" t="s">
        <v>188</v>
      </c>
      <c r="C39" s="65" t="s">
        <v>190</v>
      </c>
      <c r="D39" s="69" t="s">
        <v>189</v>
      </c>
      <c r="E39" s="55">
        <v>801084.9</v>
      </c>
      <c r="F39" s="55">
        <v>2439918.1</v>
      </c>
      <c r="G39" s="46">
        <v>3241003</v>
      </c>
      <c r="H39" s="55">
        <v>356391.4</v>
      </c>
      <c r="I39" s="18">
        <v>0</v>
      </c>
      <c r="J39" s="49">
        <v>356391.4</v>
      </c>
      <c r="K39" s="55">
        <v>2884611.6</v>
      </c>
      <c r="L39" s="55">
        <v>404909.3</v>
      </c>
      <c r="M39" s="55">
        <v>72658.2</v>
      </c>
      <c r="N39" s="49">
        <v>332251.09999999998</v>
      </c>
      <c r="O39" s="18">
        <v>5620.5</v>
      </c>
      <c r="P39" s="18">
        <v>271298.5</v>
      </c>
      <c r="Q39" s="55">
        <v>2718.6</v>
      </c>
      <c r="R39" s="18"/>
      <c r="S39" s="55">
        <v>6929.2</v>
      </c>
      <c r="T39" s="38">
        <v>62362.5</v>
      </c>
      <c r="U39" s="17">
        <f t="shared" si="2"/>
        <v>83.728120797428915</v>
      </c>
      <c r="V39" s="43">
        <v>34452124</v>
      </c>
    </row>
    <row r="40" spans="1:22" s="20" customFormat="1" x14ac:dyDescent="0.2">
      <c r="A40" s="19">
        <f t="shared" si="1"/>
        <v>36</v>
      </c>
      <c r="B40" s="46" t="s">
        <v>202</v>
      </c>
      <c r="C40" s="47">
        <v>7</v>
      </c>
      <c r="D40" s="48" t="str">
        <f>VLOOKUP(C40,[1]listing2017!$F$7:$I$226,4,0)</f>
        <v>UBH</v>
      </c>
      <c r="E40" s="55">
        <v>2942013.7</v>
      </c>
      <c r="F40" s="55">
        <v>5978474.9000000004</v>
      </c>
      <c r="G40" s="46">
        <v>8920488.6000000015</v>
      </c>
      <c r="H40" s="55">
        <v>2025443.3</v>
      </c>
      <c r="I40" s="55">
        <v>586181.80000000005</v>
      </c>
      <c r="J40" s="49">
        <v>2611625.1</v>
      </c>
      <c r="K40" s="55">
        <v>6308863.5</v>
      </c>
      <c r="L40" s="55">
        <v>1311448.8999999999</v>
      </c>
      <c r="M40" s="55">
        <v>1208345</v>
      </c>
      <c r="N40" s="49">
        <v>103103.89999999991</v>
      </c>
      <c r="O40" s="46">
        <v>335595.8</v>
      </c>
      <c r="P40" s="46">
        <v>383424.2</v>
      </c>
      <c r="Q40" s="46">
        <v>0</v>
      </c>
      <c r="R40" s="46">
        <v>0</v>
      </c>
      <c r="S40" s="55">
        <v>5527.5</v>
      </c>
      <c r="T40" s="38">
        <v>49748</v>
      </c>
      <c r="U40" s="17">
        <f t="shared" si="2"/>
        <v>15584.020660575206</v>
      </c>
      <c r="V40" s="44">
        <v>404829</v>
      </c>
    </row>
    <row r="41" spans="1:22" s="20" customFormat="1" x14ac:dyDescent="0.2">
      <c r="A41" s="19">
        <f t="shared" si="1"/>
        <v>37</v>
      </c>
      <c r="B41" s="46" t="s">
        <v>57</v>
      </c>
      <c r="C41" s="47">
        <v>353</v>
      </c>
      <c r="D41" s="48" t="str">
        <f>VLOOKUP(C41,[1]listing2017!$F$7:$I$226,4,0)</f>
        <v>HZB</v>
      </c>
      <c r="E41" s="55">
        <v>227839</v>
      </c>
      <c r="F41" s="55">
        <v>1818474.9</v>
      </c>
      <c r="G41" s="46">
        <v>2046313.9</v>
      </c>
      <c r="H41" s="55">
        <v>4993</v>
      </c>
      <c r="I41" s="46">
        <v>0</v>
      </c>
      <c r="J41" s="49">
        <v>4993</v>
      </c>
      <c r="K41" s="55">
        <v>2041320.9</v>
      </c>
      <c r="L41" s="55">
        <v>301465.8</v>
      </c>
      <c r="M41" s="55">
        <v>61649.7</v>
      </c>
      <c r="N41" s="49">
        <v>239816.09999999998</v>
      </c>
      <c r="O41" s="46">
        <v>0</v>
      </c>
      <c r="P41" s="55">
        <v>194896.6</v>
      </c>
      <c r="Q41" s="46">
        <v>0</v>
      </c>
      <c r="R41" s="46">
        <v>0</v>
      </c>
      <c r="S41" s="55">
        <v>4491.8999999999996</v>
      </c>
      <c r="T41" s="38">
        <v>40427.599999999999</v>
      </c>
      <c r="U41" s="17">
        <f t="shared" si="2"/>
        <v>20433.847185657512</v>
      </c>
      <c r="V41" s="44">
        <v>99899</v>
      </c>
    </row>
    <row r="42" spans="1:22" s="20" customFormat="1" x14ac:dyDescent="0.2">
      <c r="A42" s="19">
        <f t="shared" si="1"/>
        <v>38</v>
      </c>
      <c r="B42" s="46" t="s">
        <v>158</v>
      </c>
      <c r="C42" s="47">
        <v>227</v>
      </c>
      <c r="D42" s="48" t="str">
        <f>VLOOKUP(C42,[1]listing2017!$F$7:$I$226,4,0)</f>
        <v>AZH</v>
      </c>
      <c r="E42" s="55">
        <v>9103224.1999999993</v>
      </c>
      <c r="F42" s="55">
        <v>13083901.9</v>
      </c>
      <c r="G42" s="46">
        <v>22187126.100000001</v>
      </c>
      <c r="H42" s="55">
        <v>11289269.1</v>
      </c>
      <c r="I42" s="55">
        <v>1611121.6</v>
      </c>
      <c r="J42" s="49">
        <v>12900390.699999999</v>
      </c>
      <c r="K42" s="55">
        <v>9286735.4000000004</v>
      </c>
      <c r="L42" s="55">
        <v>11128659.300000001</v>
      </c>
      <c r="M42" s="55">
        <v>10237709.199999999</v>
      </c>
      <c r="N42" s="49">
        <v>890950.10000000149</v>
      </c>
      <c r="O42" s="46">
        <v>162364.70000000001</v>
      </c>
      <c r="P42" s="46">
        <v>1085722.7</v>
      </c>
      <c r="Q42" s="46">
        <v>63436.4</v>
      </c>
      <c r="R42" s="46">
        <v>0</v>
      </c>
      <c r="S42" s="55">
        <v>2646</v>
      </c>
      <c r="T42" s="38">
        <v>28382.5</v>
      </c>
      <c r="U42" s="17">
        <f t="shared" si="2"/>
        <v>171490.69118977711</v>
      </c>
      <c r="V42" s="44">
        <v>54153</v>
      </c>
    </row>
    <row r="43" spans="1:22" s="20" customFormat="1" x14ac:dyDescent="0.2">
      <c r="A43" s="19">
        <f t="shared" si="1"/>
        <v>39</v>
      </c>
      <c r="B43" s="46" t="s">
        <v>64</v>
      </c>
      <c r="C43" s="47">
        <v>97</v>
      </c>
      <c r="D43" s="48" t="str">
        <f>VLOOKUP(C43,[1]listing2017!$F$7:$I$226,4,0)</f>
        <v>SOR</v>
      </c>
      <c r="E43" s="55">
        <v>7310628.7999999998</v>
      </c>
      <c r="F43" s="55">
        <v>890908.8</v>
      </c>
      <c r="G43" s="46">
        <v>8201537.5999999996</v>
      </c>
      <c r="H43" s="55">
        <v>7449429.2999999998</v>
      </c>
      <c r="I43" s="55">
        <v>244807.6</v>
      </c>
      <c r="J43" s="49">
        <v>7694236.8999999994</v>
      </c>
      <c r="K43" s="55">
        <v>507300.7</v>
      </c>
      <c r="L43" s="46">
        <v>0</v>
      </c>
      <c r="M43" s="46">
        <v>0</v>
      </c>
      <c r="N43" s="49">
        <v>0</v>
      </c>
      <c r="O43" s="46">
        <v>112119.3</v>
      </c>
      <c r="P43" s="46">
        <v>81082.7</v>
      </c>
      <c r="Q43" s="46">
        <v>0</v>
      </c>
      <c r="R43" s="46">
        <v>0</v>
      </c>
      <c r="S43" s="55">
        <v>3103.6</v>
      </c>
      <c r="T43" s="38">
        <v>27933</v>
      </c>
      <c r="U43" s="17">
        <f t="shared" si="2"/>
        <v>569.11322566603997</v>
      </c>
      <c r="V43" s="44">
        <v>891388</v>
      </c>
    </row>
    <row r="44" spans="1:22" s="20" customFormat="1" x14ac:dyDescent="0.2">
      <c r="A44" s="19">
        <f t="shared" si="1"/>
        <v>40</v>
      </c>
      <c r="B44" s="46" t="s">
        <v>65</v>
      </c>
      <c r="C44" s="47">
        <v>143</v>
      </c>
      <c r="D44" s="48" t="str">
        <f>VLOOKUP(C44,[1]listing2017!$F$7:$I$226,4,0)</f>
        <v>AHH</v>
      </c>
      <c r="E44" s="55">
        <v>56353.9</v>
      </c>
      <c r="F44" s="55">
        <v>313233.59999999998</v>
      </c>
      <c r="G44" s="46">
        <v>369587.5</v>
      </c>
      <c r="H44" s="55">
        <v>56232.5</v>
      </c>
      <c r="I44" s="46">
        <v>0</v>
      </c>
      <c r="J44" s="49">
        <v>56232.5</v>
      </c>
      <c r="K44" s="55">
        <v>313355</v>
      </c>
      <c r="L44" s="55">
        <v>115006.3</v>
      </c>
      <c r="M44" s="46">
        <v>0</v>
      </c>
      <c r="N44" s="49">
        <v>115006.3</v>
      </c>
      <c r="O44" s="46">
        <v>10.4</v>
      </c>
      <c r="P44" s="55">
        <v>88868.4</v>
      </c>
      <c r="Q44" s="46">
        <v>0</v>
      </c>
      <c r="R44" s="46">
        <v>0</v>
      </c>
      <c r="S44" s="55">
        <v>2613.8000000000002</v>
      </c>
      <c r="T44" s="38">
        <v>23534.5</v>
      </c>
      <c r="U44" s="17">
        <f t="shared" si="2"/>
        <v>118.19498561012685</v>
      </c>
      <c r="V44" s="44">
        <v>2651170</v>
      </c>
    </row>
    <row r="45" spans="1:22" s="20" customFormat="1" x14ac:dyDescent="0.2">
      <c r="A45" s="19">
        <f t="shared" si="1"/>
        <v>41</v>
      </c>
      <c r="B45" s="46" t="s">
        <v>67</v>
      </c>
      <c r="C45" s="47">
        <v>214</v>
      </c>
      <c r="D45" s="48" t="str">
        <f>VLOOKUP(C45,[1]listing2017!$F$7:$I$226,4,0)</f>
        <v>TAV</v>
      </c>
      <c r="E45" s="55">
        <v>719174.1</v>
      </c>
      <c r="F45" s="55">
        <v>1347294.7</v>
      </c>
      <c r="G45" s="46">
        <v>2066468.7999999998</v>
      </c>
      <c r="H45" s="55">
        <v>1160242.6000000001</v>
      </c>
      <c r="I45" s="46">
        <v>0</v>
      </c>
      <c r="J45" s="49">
        <v>1160242.6000000001</v>
      </c>
      <c r="K45" s="55">
        <v>906226.2</v>
      </c>
      <c r="L45" s="55">
        <v>1557776.3</v>
      </c>
      <c r="M45" s="46">
        <v>0</v>
      </c>
      <c r="N45" s="49">
        <v>1557776.3</v>
      </c>
      <c r="O45" s="46">
        <v>39908.1</v>
      </c>
      <c r="P45" s="46">
        <v>1570399.6</v>
      </c>
      <c r="Q45" s="55">
        <v>-1790.6</v>
      </c>
      <c r="R45" s="46">
        <v>0</v>
      </c>
      <c r="S45" s="55">
        <v>2549.4</v>
      </c>
      <c r="T45" s="38">
        <v>22944.799999999999</v>
      </c>
      <c r="U45" s="17">
        <f t="shared" si="2"/>
        <v>7898.290873911641</v>
      </c>
      <c r="V45" s="44">
        <v>114737</v>
      </c>
    </row>
    <row r="46" spans="1:22" s="20" customFormat="1" x14ac:dyDescent="0.2">
      <c r="A46" s="19">
        <f t="shared" si="1"/>
        <v>42</v>
      </c>
      <c r="B46" s="46" t="s">
        <v>52</v>
      </c>
      <c r="C46" s="47">
        <v>71</v>
      </c>
      <c r="D46" s="48" t="str">
        <f>VLOOKUP(C46,[1]listing2017!$F$7:$I$226,4,0)</f>
        <v>NEH</v>
      </c>
      <c r="E46" s="55">
        <v>22167422.199999999</v>
      </c>
      <c r="F46" s="55">
        <v>19972568.600000001</v>
      </c>
      <c r="G46" s="46">
        <v>42139990.799999997</v>
      </c>
      <c r="H46" s="55">
        <v>1834554.1</v>
      </c>
      <c r="I46" s="55">
        <v>8500000</v>
      </c>
      <c r="J46" s="49">
        <v>10334554.1</v>
      </c>
      <c r="K46" s="55">
        <v>31805436.699999999</v>
      </c>
      <c r="L46" s="55">
        <v>5288721</v>
      </c>
      <c r="M46" s="55">
        <v>4166301.7</v>
      </c>
      <c r="N46" s="49">
        <v>1122419.2999999998</v>
      </c>
      <c r="O46" s="46">
        <v>174731</v>
      </c>
      <c r="P46" s="46">
        <v>1394279.2</v>
      </c>
      <c r="Q46" s="46">
        <v>21937.3</v>
      </c>
      <c r="R46" s="55">
        <v>95882.8</v>
      </c>
      <c r="S46" s="55">
        <v>2069.1</v>
      </c>
      <c r="T46" s="38">
        <v>18622.099999999999</v>
      </c>
      <c r="U46" s="17">
        <f t="shared" si="2"/>
        <v>28770.728978117178</v>
      </c>
      <c r="V46" s="44">
        <v>1105479</v>
      </c>
    </row>
    <row r="47" spans="1:22" s="20" customFormat="1" x14ac:dyDescent="0.2">
      <c r="A47" s="19">
        <f t="shared" si="1"/>
        <v>43</v>
      </c>
      <c r="B47" s="46" t="s">
        <v>61</v>
      </c>
      <c r="C47" s="47">
        <v>378</v>
      </c>
      <c r="D47" s="48" t="str">
        <f>VLOOKUP(C47,[1]listing2017!$F$7:$I$226,4,0)</f>
        <v>HSR</v>
      </c>
      <c r="E47" s="55">
        <v>10046</v>
      </c>
      <c r="F47" s="55">
        <v>3160010.8</v>
      </c>
      <c r="G47" s="46">
        <v>3170056.8</v>
      </c>
      <c r="H47" s="55">
        <v>815.6</v>
      </c>
      <c r="I47" s="55">
        <v>1984891.3</v>
      </c>
      <c r="J47" s="49">
        <v>1985706.9000000001</v>
      </c>
      <c r="K47" s="55">
        <v>1184349.8999999999</v>
      </c>
      <c r="L47" s="55">
        <v>154707.20000000001</v>
      </c>
      <c r="M47" s="55">
        <v>3095.7</v>
      </c>
      <c r="N47" s="49">
        <v>151611.5</v>
      </c>
      <c r="O47" s="46">
        <v>0</v>
      </c>
      <c r="P47" s="55">
        <v>130961.5</v>
      </c>
      <c r="Q47" s="46">
        <v>0</v>
      </c>
      <c r="R47" s="46">
        <v>0</v>
      </c>
      <c r="S47" s="55">
        <v>2065</v>
      </c>
      <c r="T47" s="38">
        <v>18585</v>
      </c>
      <c r="U47" s="17">
        <f t="shared" si="2"/>
        <v>3797.74607511159</v>
      </c>
      <c r="V47" s="44">
        <v>311856</v>
      </c>
    </row>
    <row r="48" spans="1:22" s="20" customFormat="1" x14ac:dyDescent="0.2">
      <c r="A48" s="19">
        <f t="shared" si="1"/>
        <v>44</v>
      </c>
      <c r="B48" s="46" t="s">
        <v>59</v>
      </c>
      <c r="C48" s="47">
        <v>154</v>
      </c>
      <c r="D48" s="48" t="str">
        <f>VLOOKUP(C48,[1]listing2017!$F$7:$I$226,4,0)</f>
        <v>TAS</v>
      </c>
      <c r="E48" s="55">
        <v>29148.400000000001</v>
      </c>
      <c r="F48" s="55">
        <v>839791.9</v>
      </c>
      <c r="G48" s="46">
        <v>868940.3</v>
      </c>
      <c r="H48" s="55">
        <v>36392.699999999997</v>
      </c>
      <c r="I48" s="46">
        <v>0</v>
      </c>
      <c r="J48" s="49">
        <v>36392.699999999997</v>
      </c>
      <c r="K48" s="55">
        <v>832547.6</v>
      </c>
      <c r="L48" s="55">
        <v>31690.400000000001</v>
      </c>
      <c r="M48" s="46">
        <v>0</v>
      </c>
      <c r="N48" s="49">
        <v>31690.400000000001</v>
      </c>
      <c r="O48" s="46">
        <v>0</v>
      </c>
      <c r="P48" s="55">
        <v>11503.2</v>
      </c>
      <c r="Q48" s="46">
        <v>0</v>
      </c>
      <c r="R48" s="46">
        <v>0</v>
      </c>
      <c r="S48" s="55">
        <v>2021.4</v>
      </c>
      <c r="T48" s="38">
        <v>18165.8</v>
      </c>
      <c r="U48" s="17">
        <f t="shared" si="2"/>
        <v>2111.4679759978494</v>
      </c>
      <c r="V48" s="44">
        <v>394298</v>
      </c>
    </row>
    <row r="49" spans="1:22" s="20" customFormat="1" x14ac:dyDescent="0.2">
      <c r="A49" s="19">
        <f t="shared" si="1"/>
        <v>45</v>
      </c>
      <c r="B49" s="46" t="s">
        <v>68</v>
      </c>
      <c r="C49" s="47">
        <v>466</v>
      </c>
      <c r="D49" s="48" t="str">
        <f>VLOOKUP(C49,[1]listing2017!$F$7:$I$226,4,0)</f>
        <v>BOE</v>
      </c>
      <c r="E49" s="55">
        <v>4716593.3</v>
      </c>
      <c r="F49" s="55">
        <v>1514898.7</v>
      </c>
      <c r="G49" s="46">
        <v>6231492</v>
      </c>
      <c r="H49" s="55">
        <v>5247112.4000000004</v>
      </c>
      <c r="I49" s="46">
        <v>0</v>
      </c>
      <c r="J49" s="49">
        <v>5247112.4000000004</v>
      </c>
      <c r="K49" s="55">
        <v>984379.6</v>
      </c>
      <c r="L49" s="55">
        <v>1905729</v>
      </c>
      <c r="M49" s="55">
        <v>1885747.4</v>
      </c>
      <c r="N49" s="49">
        <v>19981.600000000093</v>
      </c>
      <c r="O49" s="46">
        <v>0</v>
      </c>
      <c r="P49" s="46">
        <v>0</v>
      </c>
      <c r="Q49" s="46">
        <v>0</v>
      </c>
      <c r="R49" s="46">
        <v>0</v>
      </c>
      <c r="S49" s="55">
        <v>1998.2</v>
      </c>
      <c r="T49" s="38">
        <v>17983.400000000001</v>
      </c>
      <c r="U49" s="17">
        <f t="shared" si="2"/>
        <v>1835.9228389132693</v>
      </c>
      <c r="V49" s="44">
        <v>536177</v>
      </c>
    </row>
    <row r="50" spans="1:22" s="20" customFormat="1" x14ac:dyDescent="0.2">
      <c r="A50" s="19">
        <f t="shared" si="1"/>
        <v>46</v>
      </c>
      <c r="B50" s="46" t="s">
        <v>71</v>
      </c>
      <c r="C50" s="47">
        <v>455</v>
      </c>
      <c r="D50" s="48" t="str">
        <f>VLOOKUP(C50,[1]listing2017!$F$7:$I$226,4,0)</f>
        <v>TVT</v>
      </c>
      <c r="E50" s="55">
        <v>1579519</v>
      </c>
      <c r="F50" s="55">
        <v>3889392.1</v>
      </c>
      <c r="G50" s="46">
        <v>5468911.0999999996</v>
      </c>
      <c r="H50" s="55">
        <v>351235.8</v>
      </c>
      <c r="I50" s="46">
        <v>0</v>
      </c>
      <c r="J50" s="49">
        <v>351235.8</v>
      </c>
      <c r="K50" s="55">
        <v>5117675.3</v>
      </c>
      <c r="L50" s="55">
        <v>675783.1</v>
      </c>
      <c r="M50" s="55">
        <v>577505.5</v>
      </c>
      <c r="N50" s="49">
        <v>98277.599999999977</v>
      </c>
      <c r="O50" s="46">
        <v>0</v>
      </c>
      <c r="P50" s="46">
        <v>80472.3</v>
      </c>
      <c r="Q50" s="46">
        <v>0</v>
      </c>
      <c r="R50" s="46">
        <v>0</v>
      </c>
      <c r="S50" s="55">
        <v>1780.5</v>
      </c>
      <c r="T50" s="38">
        <v>16024.8</v>
      </c>
      <c r="U50" s="17">
        <f t="shared" si="2"/>
        <v>15486.519699812383</v>
      </c>
      <c r="V50" s="44">
        <v>330460</v>
      </c>
    </row>
    <row r="51" spans="1:22" s="20" customFormat="1" x14ac:dyDescent="0.2">
      <c r="A51" s="19">
        <f t="shared" si="1"/>
        <v>47</v>
      </c>
      <c r="B51" s="46" t="s">
        <v>60</v>
      </c>
      <c r="C51" s="47">
        <v>311</v>
      </c>
      <c r="D51" s="48" t="str">
        <f>VLOOKUP(C51,[1]listing2017!$F$7:$I$226,4,0)</f>
        <v>DES</v>
      </c>
      <c r="E51" s="55">
        <v>289012.2</v>
      </c>
      <c r="F51" s="55">
        <v>2241523.5</v>
      </c>
      <c r="G51" s="46">
        <v>2530535.7000000002</v>
      </c>
      <c r="H51" s="55">
        <v>24328.2</v>
      </c>
      <c r="I51" s="55">
        <v>1329250.3999999999</v>
      </c>
      <c r="J51" s="49">
        <v>1353578.5999999999</v>
      </c>
      <c r="K51" s="55">
        <v>1176957.1000000001</v>
      </c>
      <c r="L51" s="55">
        <v>387930.6</v>
      </c>
      <c r="M51" s="55">
        <v>66893.5</v>
      </c>
      <c r="N51" s="49">
        <v>321037.09999999998</v>
      </c>
      <c r="O51" s="46">
        <v>0</v>
      </c>
      <c r="P51" s="55">
        <v>307742.40000000002</v>
      </c>
      <c r="Q51" s="46">
        <v>0</v>
      </c>
      <c r="R51" s="46">
        <v>0</v>
      </c>
      <c r="S51" s="55">
        <v>1329.4</v>
      </c>
      <c r="T51" s="38">
        <v>11965.3</v>
      </c>
      <c r="U51" s="17">
        <f t="shared" si="2"/>
        <v>15911.491300409631</v>
      </c>
      <c r="V51" s="44">
        <v>73969</v>
      </c>
    </row>
    <row r="52" spans="1:22" s="20" customFormat="1" x14ac:dyDescent="0.2">
      <c r="A52" s="19">
        <f t="shared" si="1"/>
        <v>48</v>
      </c>
      <c r="B52" s="64" t="s">
        <v>199</v>
      </c>
      <c r="C52" s="65" t="s">
        <v>200</v>
      </c>
      <c r="D52" s="69" t="s">
        <v>201</v>
      </c>
      <c r="E52" s="55">
        <v>343129.1</v>
      </c>
      <c r="F52" s="55">
        <v>341551.3</v>
      </c>
      <c r="G52" s="46">
        <v>684680.39999999991</v>
      </c>
      <c r="H52" s="55">
        <v>68706.8</v>
      </c>
      <c r="I52" s="18">
        <v>0</v>
      </c>
      <c r="J52" s="49">
        <v>68706.8</v>
      </c>
      <c r="K52" s="55">
        <v>615973.6</v>
      </c>
      <c r="L52" s="55">
        <v>156331.79999999999</v>
      </c>
      <c r="M52" s="55">
        <v>100781.9</v>
      </c>
      <c r="N52" s="49">
        <v>55549.899999999994</v>
      </c>
      <c r="O52" s="18">
        <v>0</v>
      </c>
      <c r="P52" s="18">
        <v>46118.9</v>
      </c>
      <c r="Q52" s="55">
        <v>0</v>
      </c>
      <c r="R52" s="18"/>
      <c r="S52" s="55">
        <v>471.5</v>
      </c>
      <c r="T52" s="38">
        <v>8959.5</v>
      </c>
      <c r="U52" s="17">
        <f t="shared" si="2"/>
        <v>3233.6099868235247</v>
      </c>
      <c r="V52" s="70">
        <v>190491</v>
      </c>
    </row>
    <row r="53" spans="1:22" s="20" customFormat="1" x14ac:dyDescent="0.2">
      <c r="A53" s="19">
        <f t="shared" si="1"/>
        <v>49</v>
      </c>
      <c r="B53" s="46" t="s">
        <v>129</v>
      </c>
      <c r="C53" s="47">
        <v>94</v>
      </c>
      <c r="D53" s="48" t="str">
        <f>VLOOKUP(C53,[1]listing2017!$F$7:$I$226,4,0)</f>
        <v>HUN</v>
      </c>
      <c r="E53" s="38">
        <v>2424763.7000000002</v>
      </c>
      <c r="F53" s="38">
        <v>1448230.5</v>
      </c>
      <c r="G53" s="46">
        <v>3872994.2</v>
      </c>
      <c r="H53" s="55">
        <v>2110321.4</v>
      </c>
      <c r="I53" s="46">
        <v>0</v>
      </c>
      <c r="J53" s="49">
        <v>2110321.4</v>
      </c>
      <c r="K53" s="55">
        <v>1762672.8</v>
      </c>
      <c r="L53" s="55">
        <v>1024672.3</v>
      </c>
      <c r="M53" s="55">
        <v>620381.1</v>
      </c>
      <c r="N53" s="49">
        <v>404291.20000000007</v>
      </c>
      <c r="O53" s="46">
        <v>5488.7</v>
      </c>
      <c r="P53" s="46">
        <v>332563</v>
      </c>
      <c r="Q53" s="46">
        <v>25.9</v>
      </c>
      <c r="R53" s="46">
        <v>0</v>
      </c>
      <c r="S53" s="55">
        <v>7724.3</v>
      </c>
      <c r="T53" s="38">
        <v>7724.3</v>
      </c>
      <c r="U53" s="17">
        <f t="shared" si="2"/>
        <v>15638.177366123709</v>
      </c>
      <c r="V53" s="44">
        <v>112716</v>
      </c>
    </row>
    <row r="54" spans="1:22" s="20" customFormat="1" x14ac:dyDescent="0.2">
      <c r="A54" s="19">
        <f t="shared" si="1"/>
        <v>50</v>
      </c>
      <c r="B54" s="46" t="s">
        <v>120</v>
      </c>
      <c r="C54" s="47">
        <v>33</v>
      </c>
      <c r="D54" s="48" t="str">
        <f>VLOOKUP(C54,[1]listing2017!$F$7:$I$226,4,0)</f>
        <v>CND</v>
      </c>
      <c r="E54" s="55">
        <v>30462.1</v>
      </c>
      <c r="F54" s="55">
        <v>1308351.2</v>
      </c>
      <c r="G54" s="46">
        <v>1338813.3</v>
      </c>
      <c r="H54" s="55">
        <v>250143.3</v>
      </c>
      <c r="I54" s="46">
        <v>0</v>
      </c>
      <c r="J54" s="49">
        <v>250143.3</v>
      </c>
      <c r="K54" s="55">
        <v>1088670</v>
      </c>
      <c r="L54" s="46">
        <v>0</v>
      </c>
      <c r="M54" s="46">
        <v>0</v>
      </c>
      <c r="N54" s="49">
        <v>0</v>
      </c>
      <c r="O54" s="46">
        <v>36238.800000000003</v>
      </c>
      <c r="P54" s="46">
        <v>28134.1</v>
      </c>
      <c r="Q54" s="46">
        <v>0</v>
      </c>
      <c r="R54" s="46">
        <v>0</v>
      </c>
      <c r="S54" s="55">
        <v>810.6</v>
      </c>
      <c r="T54" s="38">
        <v>7294.1</v>
      </c>
      <c r="U54" s="17">
        <f t="shared" si="2"/>
        <v>17156.297276853253</v>
      </c>
      <c r="V54" s="44">
        <v>63456</v>
      </c>
    </row>
    <row r="55" spans="1:22" s="20" customFormat="1" x14ac:dyDescent="0.2">
      <c r="A55" s="19">
        <f t="shared" si="1"/>
        <v>51</v>
      </c>
      <c r="B55" s="46" t="s">
        <v>51</v>
      </c>
      <c r="C55" s="47">
        <v>68</v>
      </c>
      <c r="D55" s="48" t="str">
        <f>VLOOKUP(C55,[1]listing2017!$F$7:$I$226,4,0)</f>
        <v>ERS</v>
      </c>
      <c r="E55" s="55">
        <v>45146.1</v>
      </c>
      <c r="F55" s="55">
        <v>912989</v>
      </c>
      <c r="G55" s="46">
        <v>958135.1</v>
      </c>
      <c r="H55" s="55">
        <v>342596.9</v>
      </c>
      <c r="I55" s="46">
        <v>0</v>
      </c>
      <c r="J55" s="49">
        <v>342596.9</v>
      </c>
      <c r="K55" s="55">
        <v>615538.19999999995</v>
      </c>
      <c r="L55" s="46">
        <v>0</v>
      </c>
      <c r="M55" s="46">
        <v>0</v>
      </c>
      <c r="N55" s="49">
        <v>0</v>
      </c>
      <c r="O55" s="55">
        <v>105029.7</v>
      </c>
      <c r="P55" s="46">
        <v>97695.2</v>
      </c>
      <c r="Q55" s="46">
        <v>0</v>
      </c>
      <c r="R55" s="46">
        <v>0</v>
      </c>
      <c r="S55" s="55">
        <v>733.4</v>
      </c>
      <c r="T55" s="38">
        <v>6601.1</v>
      </c>
      <c r="U55" s="17">
        <f t="shared" si="2"/>
        <v>2315.3416186449604</v>
      </c>
      <c r="V55" s="44">
        <v>265852</v>
      </c>
    </row>
    <row r="56" spans="1:22" s="20" customFormat="1" x14ac:dyDescent="0.2">
      <c r="A56" s="19">
        <f t="shared" si="1"/>
        <v>52</v>
      </c>
      <c r="B56" s="46" t="s">
        <v>74</v>
      </c>
      <c r="C56" s="47">
        <v>376</v>
      </c>
      <c r="D56" s="48" t="str">
        <f>VLOOKUP(C56,[1]listing2017!$F$7:$I$226,4,0)</f>
        <v>HSX</v>
      </c>
      <c r="E56" s="55">
        <v>161456.70000000001</v>
      </c>
      <c r="F56" s="55">
        <v>1353108.4</v>
      </c>
      <c r="G56" s="46">
        <v>1514565.0999999999</v>
      </c>
      <c r="H56" s="55">
        <v>529293.4</v>
      </c>
      <c r="I56" s="55">
        <v>263333.3</v>
      </c>
      <c r="J56" s="49">
        <v>792626.7</v>
      </c>
      <c r="K56" s="55">
        <v>721938.4</v>
      </c>
      <c r="L56" s="55">
        <v>842699.9</v>
      </c>
      <c r="M56" s="55">
        <v>589175.4</v>
      </c>
      <c r="N56" s="49">
        <v>253524.5</v>
      </c>
      <c r="O56" s="46">
        <v>0</v>
      </c>
      <c r="P56" s="55">
        <v>246411</v>
      </c>
      <c r="Q56" s="46">
        <v>0</v>
      </c>
      <c r="R56" s="46">
        <v>0</v>
      </c>
      <c r="S56" s="55">
        <v>711.3</v>
      </c>
      <c r="T56" s="38">
        <v>6402.2</v>
      </c>
      <c r="U56" s="17">
        <f t="shared" si="2"/>
        <v>831.48486844833064</v>
      </c>
      <c r="V56" s="44">
        <v>868252</v>
      </c>
    </row>
    <row r="57" spans="1:22" s="20" customFormat="1" x14ac:dyDescent="0.2">
      <c r="A57" s="19">
        <f t="shared" si="1"/>
        <v>53</v>
      </c>
      <c r="B57" s="46" t="s">
        <v>70</v>
      </c>
      <c r="C57" s="47">
        <v>204</v>
      </c>
      <c r="D57" s="48" t="str">
        <f>VLOOKUP(C57,[1]listing2017!$F$7:$I$226,4,0)</f>
        <v>BLG</v>
      </c>
      <c r="E57" s="38">
        <v>305209.5</v>
      </c>
      <c r="F57" s="38">
        <v>328524.09999999998</v>
      </c>
      <c r="G57" s="46">
        <v>633733.6</v>
      </c>
      <c r="H57" s="55">
        <v>181321.5</v>
      </c>
      <c r="I57" s="55">
        <v>132394.79999999999</v>
      </c>
      <c r="J57" s="49">
        <v>313716.3</v>
      </c>
      <c r="K57" s="55">
        <v>320017.3</v>
      </c>
      <c r="L57" s="55">
        <v>328877.09999999998</v>
      </c>
      <c r="M57" s="55">
        <v>289387</v>
      </c>
      <c r="N57" s="49">
        <v>39490.099999999977</v>
      </c>
      <c r="O57" s="46">
        <v>131210.70000000001</v>
      </c>
      <c r="P57" s="46">
        <v>165580.79999999999</v>
      </c>
      <c r="Q57" s="46">
        <v>0</v>
      </c>
      <c r="R57" s="46">
        <v>0</v>
      </c>
      <c r="S57" s="46">
        <v>0</v>
      </c>
      <c r="T57" s="38">
        <v>5120</v>
      </c>
      <c r="U57" s="17">
        <f t="shared" si="2"/>
        <v>5680.3099151549577</v>
      </c>
      <c r="V57" s="44">
        <v>56338</v>
      </c>
    </row>
    <row r="58" spans="1:22" s="20" customFormat="1" x14ac:dyDescent="0.2">
      <c r="A58" s="19">
        <f t="shared" si="1"/>
        <v>54</v>
      </c>
      <c r="B58" s="46" t="s">
        <v>72</v>
      </c>
      <c r="C58" s="47">
        <v>431</v>
      </c>
      <c r="D58" s="48" t="str">
        <f>VLOOKUP(C58,[1]listing2017!$F$7:$I$226,4,0)</f>
        <v>HHS</v>
      </c>
      <c r="E58" s="55">
        <v>406669</v>
      </c>
      <c r="F58" s="55">
        <v>190574.6</v>
      </c>
      <c r="G58" s="46">
        <v>597243.6</v>
      </c>
      <c r="H58" s="55">
        <v>322779.09999999998</v>
      </c>
      <c r="I58" s="46">
        <v>0</v>
      </c>
      <c r="J58" s="49">
        <v>322779.09999999998</v>
      </c>
      <c r="K58" s="55">
        <v>274464.5</v>
      </c>
      <c r="L58" s="55">
        <v>510922.5</v>
      </c>
      <c r="M58" s="55">
        <v>434527.7</v>
      </c>
      <c r="N58" s="49">
        <v>76394.799999999988</v>
      </c>
      <c r="O58" s="46">
        <v>0</v>
      </c>
      <c r="P58" s="55">
        <v>74457.600000000006</v>
      </c>
      <c r="Q58" s="46">
        <v>0</v>
      </c>
      <c r="R58" s="46">
        <v>0</v>
      </c>
      <c r="S58" s="55">
        <v>193.7</v>
      </c>
      <c r="T58" s="38">
        <v>1743.5</v>
      </c>
      <c r="U58" s="17">
        <f t="shared" si="2"/>
        <v>1040.3475854749449</v>
      </c>
      <c r="V58" s="44">
        <v>263820</v>
      </c>
    </row>
    <row r="59" spans="1:22" s="20" customFormat="1" x14ac:dyDescent="0.2">
      <c r="A59" s="19">
        <f t="shared" si="1"/>
        <v>55</v>
      </c>
      <c r="B59" s="46" t="s">
        <v>78</v>
      </c>
      <c r="C59" s="47">
        <v>523</v>
      </c>
      <c r="D59" s="48" t="str">
        <f>VLOOKUP(C59,[1]listing2017!$F$7:$I$226,4,0)</f>
        <v>DAZ</v>
      </c>
      <c r="E59" s="55">
        <v>308646.5</v>
      </c>
      <c r="F59" s="55">
        <v>255898.7</v>
      </c>
      <c r="G59" s="46">
        <v>564545.19999999995</v>
      </c>
      <c r="H59" s="55">
        <v>276943.7</v>
      </c>
      <c r="I59" s="46">
        <v>0</v>
      </c>
      <c r="J59" s="49">
        <v>276943.7</v>
      </c>
      <c r="K59" s="55">
        <v>287601.5</v>
      </c>
      <c r="L59" s="55">
        <v>185333.4</v>
      </c>
      <c r="M59" s="55">
        <v>135396.9</v>
      </c>
      <c r="N59" s="49">
        <v>49936.5</v>
      </c>
      <c r="O59" s="46">
        <v>0</v>
      </c>
      <c r="P59" s="55">
        <v>48903.1</v>
      </c>
      <c r="Q59" s="46">
        <v>0</v>
      </c>
      <c r="R59" s="46">
        <v>0</v>
      </c>
      <c r="S59" s="55">
        <v>103.3</v>
      </c>
      <c r="T59" s="38">
        <v>930.1</v>
      </c>
      <c r="U59" s="17">
        <f t="shared" si="2"/>
        <v>3838.6788927150906</v>
      </c>
      <c r="V59" s="44">
        <v>74922</v>
      </c>
    </row>
    <row r="60" spans="1:22" s="20" customFormat="1" x14ac:dyDescent="0.2">
      <c r="A60" s="19">
        <f t="shared" si="1"/>
        <v>56</v>
      </c>
      <c r="B60" s="64" t="s">
        <v>224</v>
      </c>
      <c r="C60" s="65" t="s">
        <v>225</v>
      </c>
      <c r="D60" s="69" t="s">
        <v>226</v>
      </c>
      <c r="E60" s="55">
        <v>64761.5</v>
      </c>
      <c r="F60" s="55">
        <v>413707.9</v>
      </c>
      <c r="G60" s="46">
        <v>478469.4</v>
      </c>
      <c r="H60" s="55">
        <v>956.4</v>
      </c>
      <c r="I60" s="18"/>
      <c r="J60" s="49">
        <v>956.4</v>
      </c>
      <c r="K60" s="55">
        <v>477513</v>
      </c>
      <c r="L60" s="55">
        <v>19247</v>
      </c>
      <c r="M60" s="55">
        <v>8145.2</v>
      </c>
      <c r="N60" s="49">
        <v>11101.8</v>
      </c>
      <c r="O60" s="18"/>
      <c r="P60" s="55">
        <v>10280.9</v>
      </c>
      <c r="Q60" s="55"/>
      <c r="R60" s="18"/>
      <c r="S60" s="55">
        <v>82.1</v>
      </c>
      <c r="T60" s="38">
        <v>738.8</v>
      </c>
      <c r="U60" s="17">
        <f t="shared" si="2"/>
        <v>1339.0943201512084</v>
      </c>
      <c r="V60" s="70">
        <v>356594</v>
      </c>
    </row>
    <row r="61" spans="1:22" s="20" customFormat="1" x14ac:dyDescent="0.2">
      <c r="A61" s="19">
        <f t="shared" si="1"/>
        <v>57</v>
      </c>
      <c r="B61" s="46" t="s">
        <v>73</v>
      </c>
      <c r="C61" s="47">
        <v>320</v>
      </c>
      <c r="D61" s="48" t="str">
        <f>VLOOKUP(C61,[1]listing2017!$F$7:$I$226,4,0)</f>
        <v>DIM</v>
      </c>
      <c r="E61" s="55">
        <v>3765.4</v>
      </c>
      <c r="F61" s="55">
        <v>6416.7</v>
      </c>
      <c r="G61" s="46">
        <v>10182.1</v>
      </c>
      <c r="H61" s="55">
        <v>1458.2</v>
      </c>
      <c r="I61" s="46">
        <v>0</v>
      </c>
      <c r="J61" s="49">
        <v>1458.2</v>
      </c>
      <c r="K61" s="55">
        <v>8723.9</v>
      </c>
      <c r="L61" s="55">
        <v>11618.1</v>
      </c>
      <c r="M61" s="55">
        <v>8069.1</v>
      </c>
      <c r="N61" s="49">
        <v>3549</v>
      </c>
      <c r="O61" s="46">
        <v>0</v>
      </c>
      <c r="P61" s="46">
        <v>2799.5</v>
      </c>
      <c r="Q61" s="46">
        <v>0</v>
      </c>
      <c r="R61" s="46">
        <v>0</v>
      </c>
      <c r="S61" s="55">
        <v>74.900000000000006</v>
      </c>
      <c r="T61" s="38">
        <v>674.6</v>
      </c>
      <c r="U61" s="17">
        <f t="shared" si="2"/>
        <v>135.95617685102934</v>
      </c>
      <c r="V61" s="44">
        <v>64167</v>
      </c>
    </row>
    <row r="62" spans="1:22" s="20" customFormat="1" x14ac:dyDescent="0.2">
      <c r="A62" s="19">
        <f t="shared" si="1"/>
        <v>58</v>
      </c>
      <c r="B62" s="46" t="s">
        <v>77</v>
      </c>
      <c r="C62" s="47">
        <v>449</v>
      </c>
      <c r="D62" s="48" t="str">
        <f>VLOOKUP(C62,[1]listing2017!$F$7:$I$226,4,0)</f>
        <v>SEM</v>
      </c>
      <c r="E62" s="55">
        <v>16512.7</v>
      </c>
      <c r="F62" s="55">
        <v>23196.3</v>
      </c>
      <c r="G62" s="46">
        <v>39709</v>
      </c>
      <c r="H62" s="55">
        <v>215.9</v>
      </c>
      <c r="I62" s="46">
        <v>0</v>
      </c>
      <c r="J62" s="49">
        <v>215.9</v>
      </c>
      <c r="K62" s="55">
        <v>39493.1</v>
      </c>
      <c r="L62" s="55">
        <v>2630</v>
      </c>
      <c r="M62" s="55">
        <v>2030</v>
      </c>
      <c r="N62" s="49">
        <v>600</v>
      </c>
      <c r="O62" s="46">
        <v>0</v>
      </c>
      <c r="P62" s="46">
        <v>0</v>
      </c>
      <c r="Q62" s="46">
        <v>0</v>
      </c>
      <c r="R62" s="46">
        <v>0</v>
      </c>
      <c r="S62" s="46">
        <v>60</v>
      </c>
      <c r="T62" s="56">
        <v>540</v>
      </c>
      <c r="U62" s="17">
        <f t="shared" si="2"/>
        <v>252.31177128254274</v>
      </c>
      <c r="V62" s="44">
        <v>156525</v>
      </c>
    </row>
    <row r="63" spans="1:22" s="20" customFormat="1" x14ac:dyDescent="0.2">
      <c r="A63" s="19">
        <f t="shared" si="1"/>
        <v>59</v>
      </c>
      <c r="B63" s="46" t="s">
        <v>76</v>
      </c>
      <c r="C63" s="47">
        <v>322</v>
      </c>
      <c r="D63" s="48" t="str">
        <f>VLOOKUP(C63,[1]listing2017!$F$7:$I$226,4,0)</f>
        <v>TLP</v>
      </c>
      <c r="E63" s="55">
        <v>22456.9</v>
      </c>
      <c r="F63" s="55">
        <v>4520.8999999999996</v>
      </c>
      <c r="G63" s="46">
        <v>26977.800000000003</v>
      </c>
      <c r="H63" s="55">
        <v>600</v>
      </c>
      <c r="I63" s="46">
        <v>0</v>
      </c>
      <c r="J63" s="49">
        <v>600</v>
      </c>
      <c r="K63" s="55">
        <v>26377.8</v>
      </c>
      <c r="L63" s="55">
        <v>22000</v>
      </c>
      <c r="M63" s="55">
        <v>21500</v>
      </c>
      <c r="N63" s="49">
        <v>500</v>
      </c>
      <c r="O63" s="46">
        <v>0</v>
      </c>
      <c r="P63" s="46">
        <v>0</v>
      </c>
      <c r="Q63" s="46">
        <v>0</v>
      </c>
      <c r="R63" s="46">
        <v>0</v>
      </c>
      <c r="S63" s="55">
        <v>50</v>
      </c>
      <c r="T63" s="38">
        <v>450</v>
      </c>
      <c r="U63" s="17">
        <f t="shared" si="2"/>
        <v>98.121110445673651</v>
      </c>
      <c r="V63" s="44">
        <v>268829</v>
      </c>
    </row>
    <row r="64" spans="1:22" s="20" customFormat="1" x14ac:dyDescent="0.2">
      <c r="A64" s="19">
        <f t="shared" si="1"/>
        <v>60</v>
      </c>
      <c r="B64" s="64" t="s">
        <v>215</v>
      </c>
      <c r="C64" s="65" t="s">
        <v>216</v>
      </c>
      <c r="D64" s="69" t="s">
        <v>217</v>
      </c>
      <c r="E64" s="55">
        <v>4077486.5</v>
      </c>
      <c r="F64" s="55">
        <v>1670380.7</v>
      </c>
      <c r="G64" s="46">
        <v>5747867.2000000002</v>
      </c>
      <c r="H64" s="55">
        <v>4812622.2</v>
      </c>
      <c r="I64" s="55"/>
      <c r="J64" s="49">
        <v>4812622.2</v>
      </c>
      <c r="K64" s="55">
        <v>935245</v>
      </c>
      <c r="L64" s="55">
        <v>531183.19999999995</v>
      </c>
      <c r="M64" s="55">
        <v>449989.7</v>
      </c>
      <c r="N64" s="49">
        <v>81193.499999999942</v>
      </c>
      <c r="O64" s="18">
        <v>1218.4000000000001</v>
      </c>
      <c r="P64" s="55">
        <v>81954</v>
      </c>
      <c r="Q64" s="55"/>
      <c r="R64" s="18"/>
      <c r="S64" s="55">
        <v>45.8</v>
      </c>
      <c r="T64" s="38">
        <v>412.1</v>
      </c>
      <c r="U64" s="17">
        <f t="shared" si="2"/>
        <v>6496.6066727332091</v>
      </c>
      <c r="V64" s="70">
        <v>143959</v>
      </c>
    </row>
    <row r="65" spans="1:22" s="20" customFormat="1" x14ac:dyDescent="0.2">
      <c r="A65" s="19">
        <f t="shared" si="1"/>
        <v>61</v>
      </c>
      <c r="B65" s="46" t="s">
        <v>79</v>
      </c>
      <c r="C65" s="47">
        <v>96</v>
      </c>
      <c r="D65" s="48" t="str">
        <f>VLOOKUP(C65,[1]listing2017!$F$7:$I$226,4,0)</f>
        <v>GUR</v>
      </c>
      <c r="E65" s="55">
        <v>186900.1</v>
      </c>
      <c r="F65" s="55">
        <v>50559.199999999997</v>
      </c>
      <c r="G65" s="46">
        <v>237459.3</v>
      </c>
      <c r="H65" s="55">
        <v>76584.5</v>
      </c>
      <c r="I65" s="46">
        <v>8000</v>
      </c>
      <c r="J65" s="49">
        <v>84584.5</v>
      </c>
      <c r="K65" s="55">
        <v>152874.79999999999</v>
      </c>
      <c r="L65" s="55">
        <v>52800</v>
      </c>
      <c r="M65" s="55">
        <v>49500</v>
      </c>
      <c r="N65" s="49">
        <v>3300</v>
      </c>
      <c r="O65" s="46">
        <v>0</v>
      </c>
      <c r="P65" s="55">
        <v>2900</v>
      </c>
      <c r="Q65" s="46">
        <v>0</v>
      </c>
      <c r="R65" s="46">
        <v>0</v>
      </c>
      <c r="S65" s="55">
        <v>40</v>
      </c>
      <c r="T65" s="38">
        <v>360</v>
      </c>
      <c r="U65" s="17">
        <f t="shared" si="2"/>
        <v>1325.3699770254455</v>
      </c>
      <c r="V65" s="44">
        <v>115345</v>
      </c>
    </row>
    <row r="66" spans="1:22" s="20" customFormat="1" x14ac:dyDescent="0.2">
      <c r="A66" s="19">
        <f t="shared" si="1"/>
        <v>62</v>
      </c>
      <c r="B66" s="46" t="s">
        <v>81</v>
      </c>
      <c r="C66" s="47">
        <v>187</v>
      </c>
      <c r="D66" s="48" t="str">
        <f>VLOOKUP(C66,[1]listing2017!$F$7:$I$226,4,0)</f>
        <v>ALD</v>
      </c>
      <c r="E66" s="55">
        <v>4448.5</v>
      </c>
      <c r="F66" s="55">
        <v>36314.1</v>
      </c>
      <c r="G66" s="46">
        <v>40762.6</v>
      </c>
      <c r="H66" s="55">
        <v>1200</v>
      </c>
      <c r="I66" s="46">
        <v>0</v>
      </c>
      <c r="J66" s="49">
        <v>1200</v>
      </c>
      <c r="K66" s="55">
        <v>39562.6</v>
      </c>
      <c r="L66" s="55">
        <v>10853.7</v>
      </c>
      <c r="M66" s="46">
        <v>0</v>
      </c>
      <c r="N66" s="49">
        <v>10853.7</v>
      </c>
      <c r="O66" s="46">
        <v>0</v>
      </c>
      <c r="P66" s="55">
        <v>10653.7</v>
      </c>
      <c r="Q66" s="46">
        <v>0</v>
      </c>
      <c r="R66" s="46">
        <v>0</v>
      </c>
      <c r="S66" s="55">
        <v>20</v>
      </c>
      <c r="T66" s="38">
        <v>180</v>
      </c>
      <c r="U66" s="17">
        <f t="shared" si="2"/>
        <v>316.69334955653039</v>
      </c>
      <c r="V66" s="44">
        <v>124924</v>
      </c>
    </row>
    <row r="67" spans="1:22" s="20" customFormat="1" x14ac:dyDescent="0.2">
      <c r="A67" s="19">
        <f t="shared" si="1"/>
        <v>63</v>
      </c>
      <c r="B67" s="46" t="s">
        <v>82</v>
      </c>
      <c r="C67" s="47">
        <v>308</v>
      </c>
      <c r="D67" s="48" t="str">
        <f>VLOOKUP(C67,[1]listing2017!$F$7:$I$226,4,0)</f>
        <v>BUN</v>
      </c>
      <c r="E67" s="55">
        <v>159441.4</v>
      </c>
      <c r="F67" s="55">
        <v>314141.3</v>
      </c>
      <c r="G67" s="46">
        <v>473582.69999999995</v>
      </c>
      <c r="H67" s="55">
        <v>31619.200000000001</v>
      </c>
      <c r="I67" s="46">
        <v>0</v>
      </c>
      <c r="J67" s="49">
        <v>31619.200000000001</v>
      </c>
      <c r="K67" s="55">
        <v>441963.5</v>
      </c>
      <c r="L67" s="46">
        <v>0</v>
      </c>
      <c r="M67" s="46">
        <v>0</v>
      </c>
      <c r="N67" s="49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56">
        <v>0</v>
      </c>
      <c r="U67" s="17">
        <f t="shared" si="2"/>
        <v>3903.8573649436457</v>
      </c>
      <c r="V67" s="44">
        <v>113212</v>
      </c>
    </row>
    <row r="68" spans="1:22" s="20" customFormat="1" x14ac:dyDescent="0.2">
      <c r="A68" s="19">
        <f t="shared" si="1"/>
        <v>64</v>
      </c>
      <c r="B68" s="46" t="s">
        <v>83</v>
      </c>
      <c r="C68" s="47">
        <v>394</v>
      </c>
      <c r="D68" s="48" t="str">
        <f>VLOOKUP(C68,[1]listing2017!$F$7:$I$226,4,0)</f>
        <v>ABH</v>
      </c>
      <c r="E68" s="55">
        <v>390.7</v>
      </c>
      <c r="F68" s="55">
        <v>10170.4</v>
      </c>
      <c r="G68" s="46">
        <v>10561.1</v>
      </c>
      <c r="H68" s="55">
        <v>500</v>
      </c>
      <c r="I68" s="46">
        <v>0</v>
      </c>
      <c r="J68" s="49">
        <v>500</v>
      </c>
      <c r="K68" s="55">
        <v>10061.1</v>
      </c>
      <c r="L68" s="46">
        <v>0</v>
      </c>
      <c r="M68" s="46">
        <v>0</v>
      </c>
      <c r="N68" s="49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56">
        <v>0</v>
      </c>
      <c r="U68" s="17">
        <f t="shared" si="2"/>
        <v>125.70089955022489</v>
      </c>
      <c r="V68" s="44">
        <v>80040</v>
      </c>
    </row>
    <row r="69" spans="1:22" s="20" customFormat="1" x14ac:dyDescent="0.2">
      <c r="A69" s="19">
        <f t="shared" si="1"/>
        <v>65</v>
      </c>
      <c r="B69" s="46" t="s">
        <v>84</v>
      </c>
      <c r="C69" s="47">
        <v>231</v>
      </c>
      <c r="D69" s="48" t="str">
        <f>VLOOKUP(C69,[1]listing2017!$F$7:$I$226,4,0)</f>
        <v>ARJ</v>
      </c>
      <c r="E69" s="55">
        <v>37.4</v>
      </c>
      <c r="F69" s="55">
        <v>21973.3</v>
      </c>
      <c r="G69" s="46">
        <v>22010.7</v>
      </c>
      <c r="H69" s="55">
        <v>39531.9</v>
      </c>
      <c r="I69" s="46">
        <v>0</v>
      </c>
      <c r="J69" s="49">
        <v>39531.9</v>
      </c>
      <c r="K69" s="55">
        <v>-17521.2</v>
      </c>
      <c r="L69" s="46">
        <v>0</v>
      </c>
      <c r="M69" s="46">
        <v>0</v>
      </c>
      <c r="N69" s="49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56">
        <v>0</v>
      </c>
      <c r="U69" s="17">
        <f t="shared" ref="U69:U100" si="3">K69*1000/V69</f>
        <v>-310.764264557209</v>
      </c>
      <c r="V69" s="44">
        <v>56381</v>
      </c>
    </row>
    <row r="70" spans="1:22" s="20" customFormat="1" x14ac:dyDescent="0.2">
      <c r="A70" s="19">
        <f t="shared" si="1"/>
        <v>66</v>
      </c>
      <c r="B70" s="46" t="s">
        <v>86</v>
      </c>
      <c r="C70" s="47">
        <v>256</v>
      </c>
      <c r="D70" s="48" t="str">
        <f>VLOOKUP(C70,[1]listing2017!$F$7:$I$226,4,0)</f>
        <v>BLS</v>
      </c>
      <c r="E70" s="55">
        <v>2500</v>
      </c>
      <c r="F70" s="55">
        <v>43000</v>
      </c>
      <c r="G70" s="46">
        <v>45500</v>
      </c>
      <c r="H70" s="55">
        <v>5798</v>
      </c>
      <c r="I70" s="55">
        <v>3491</v>
      </c>
      <c r="J70" s="49">
        <v>9289</v>
      </c>
      <c r="K70" s="55">
        <v>36211</v>
      </c>
      <c r="L70" s="46">
        <v>0</v>
      </c>
      <c r="M70" s="46">
        <v>0</v>
      </c>
      <c r="N70" s="49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56">
        <v>0</v>
      </c>
      <c r="U70" s="17">
        <f t="shared" si="3"/>
        <v>488.28209277238403</v>
      </c>
      <c r="V70" s="44">
        <v>74160</v>
      </c>
    </row>
    <row r="71" spans="1:22" s="20" customFormat="1" x14ac:dyDescent="0.2">
      <c r="A71" s="19">
        <f t="shared" si="1"/>
        <v>67</v>
      </c>
      <c r="B71" s="46" t="s">
        <v>195</v>
      </c>
      <c r="C71" s="47">
        <v>152</v>
      </c>
      <c r="D71" s="48" t="str">
        <f>VLOOKUP(C71,[1]listing2017!$F$7:$I$226,4,0)</f>
        <v>BAJ</v>
      </c>
      <c r="E71" s="55">
        <v>4304.2</v>
      </c>
      <c r="F71" s="55">
        <v>6670</v>
      </c>
      <c r="G71" s="46">
        <v>10974.2</v>
      </c>
      <c r="H71" s="46">
        <v>0</v>
      </c>
      <c r="I71" s="46">
        <v>0</v>
      </c>
      <c r="J71" s="49">
        <v>0</v>
      </c>
      <c r="K71" s="55">
        <v>10974.2</v>
      </c>
      <c r="L71" s="46">
        <v>0</v>
      </c>
      <c r="M71" s="46">
        <v>0</v>
      </c>
      <c r="N71" s="49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56">
        <v>0</v>
      </c>
      <c r="U71" s="17">
        <f t="shared" si="3"/>
        <v>152.08780852862509</v>
      </c>
      <c r="V71" s="44">
        <v>72157</v>
      </c>
    </row>
    <row r="72" spans="1:22" s="21" customFormat="1" x14ac:dyDescent="0.2">
      <c r="A72" s="19">
        <f t="shared" ref="A72:A135" si="4">+A71+1</f>
        <v>68</v>
      </c>
      <c r="B72" s="46" t="s">
        <v>87</v>
      </c>
      <c r="C72" s="47">
        <v>77</v>
      </c>
      <c r="D72" s="48" t="str">
        <f>VLOOKUP(C72,[1]listing2017!$F$7:$I$226,4,0)</f>
        <v>BTL</v>
      </c>
      <c r="E72" s="55">
        <v>9221.9</v>
      </c>
      <c r="F72" s="55">
        <v>73146</v>
      </c>
      <c r="G72" s="46">
        <v>82367.899999999994</v>
      </c>
      <c r="H72" s="55">
        <v>308.7</v>
      </c>
      <c r="I72" s="46">
        <v>0</v>
      </c>
      <c r="J72" s="49">
        <v>308.7</v>
      </c>
      <c r="K72" s="55">
        <v>82059.199999999997</v>
      </c>
      <c r="L72" s="46">
        <v>0</v>
      </c>
      <c r="M72" s="46">
        <v>0</v>
      </c>
      <c r="N72" s="49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56">
        <v>0</v>
      </c>
      <c r="U72" s="17">
        <f t="shared" si="3"/>
        <v>998.60296444130745</v>
      </c>
      <c r="V72" s="44">
        <v>82174</v>
      </c>
    </row>
    <row r="73" spans="1:22" s="21" customFormat="1" x14ac:dyDescent="0.2">
      <c r="A73" s="19">
        <f t="shared" si="4"/>
        <v>69</v>
      </c>
      <c r="B73" s="46" t="s">
        <v>88</v>
      </c>
      <c r="C73" s="47">
        <v>539</v>
      </c>
      <c r="D73" s="48" t="str">
        <f>VLOOKUP(C73,[1]listing2017!$F$7:$I$226,4,0)</f>
        <v>BRM</v>
      </c>
      <c r="E73" s="55">
        <v>804222.9</v>
      </c>
      <c r="F73" s="55">
        <v>275845972.30000001</v>
      </c>
      <c r="G73" s="46">
        <v>276650195.19999999</v>
      </c>
      <c r="H73" s="55">
        <v>5315460.8</v>
      </c>
      <c r="I73" s="46">
        <v>0</v>
      </c>
      <c r="J73" s="49">
        <v>5315460.8</v>
      </c>
      <c r="K73" s="55">
        <v>271334734.39999998</v>
      </c>
      <c r="L73" s="46">
        <v>0</v>
      </c>
      <c r="M73" s="46">
        <v>0</v>
      </c>
      <c r="N73" s="49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56">
        <v>0</v>
      </c>
      <c r="U73" s="17">
        <f t="shared" si="3"/>
        <v>155.86664651669827</v>
      </c>
      <c r="V73" s="44">
        <v>1740813320</v>
      </c>
    </row>
    <row r="74" spans="1:22" s="20" customFormat="1" x14ac:dyDescent="0.2">
      <c r="A74" s="19">
        <f t="shared" si="4"/>
        <v>70</v>
      </c>
      <c r="B74" s="46" t="s">
        <v>89</v>
      </c>
      <c r="C74" s="47">
        <v>300</v>
      </c>
      <c r="D74" s="48" t="str">
        <f>VLOOKUP(C74,[1]listing2017!$F$7:$I$226,4,0)</f>
        <v>DMA</v>
      </c>
      <c r="E74" s="55">
        <v>16764.400000000001</v>
      </c>
      <c r="F74" s="55">
        <v>10563</v>
      </c>
      <c r="G74" s="46">
        <v>27327.4</v>
      </c>
      <c r="H74" s="55">
        <v>41471.9</v>
      </c>
      <c r="I74" s="46">
        <v>0</v>
      </c>
      <c r="J74" s="49">
        <v>41471.9</v>
      </c>
      <c r="K74" s="55">
        <v>-14144.5</v>
      </c>
      <c r="L74" s="46">
        <v>0</v>
      </c>
      <c r="M74" s="46">
        <v>0</v>
      </c>
      <c r="N74" s="49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56">
        <v>0</v>
      </c>
      <c r="U74" s="17">
        <f t="shared" si="3"/>
        <v>-200.85913092871343</v>
      </c>
      <c r="V74" s="44">
        <v>70420</v>
      </c>
    </row>
    <row r="75" spans="1:22" s="20" customFormat="1" x14ac:dyDescent="0.2">
      <c r="A75" s="19">
        <f t="shared" si="4"/>
        <v>71</v>
      </c>
      <c r="B75" s="46" t="s">
        <v>90</v>
      </c>
      <c r="C75" s="47">
        <v>136</v>
      </c>
      <c r="D75" s="48" t="str">
        <f>VLOOKUP(C75,[1]listing2017!$F$7:$I$226,4,0)</f>
        <v>BAZ</v>
      </c>
      <c r="E75" s="55">
        <v>56.8</v>
      </c>
      <c r="F75" s="55">
        <v>35943.4</v>
      </c>
      <c r="G75" s="46">
        <v>36000.200000000004</v>
      </c>
      <c r="H75" s="55">
        <v>8749.9</v>
      </c>
      <c r="I75" s="46">
        <v>0</v>
      </c>
      <c r="J75" s="49">
        <v>8749.9</v>
      </c>
      <c r="K75" s="55">
        <v>27250.3</v>
      </c>
      <c r="L75" s="46">
        <v>0</v>
      </c>
      <c r="M75" s="46">
        <v>0</v>
      </c>
      <c r="N75" s="49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56">
        <v>0</v>
      </c>
      <c r="U75" s="17">
        <f t="shared" si="3"/>
        <v>328.82793739667676</v>
      </c>
      <c r="V75" s="44">
        <v>82871</v>
      </c>
    </row>
    <row r="76" spans="1:22" s="20" customFormat="1" x14ac:dyDescent="0.2">
      <c r="A76" s="19">
        <f t="shared" si="4"/>
        <v>72</v>
      </c>
      <c r="B76" s="46" t="s">
        <v>91</v>
      </c>
      <c r="C76" s="47">
        <v>469</v>
      </c>
      <c r="D76" s="48" t="str">
        <f>VLOOKUP(C76,[1]listing2017!$F$7:$I$226,4,0)</f>
        <v>EAZ</v>
      </c>
      <c r="E76" s="55">
        <v>60162.8</v>
      </c>
      <c r="F76" s="55">
        <v>130485</v>
      </c>
      <c r="G76" s="46">
        <v>190647.8</v>
      </c>
      <c r="H76" s="55">
        <v>12128.5</v>
      </c>
      <c r="I76" s="46">
        <v>0</v>
      </c>
      <c r="J76" s="49">
        <v>12128.5</v>
      </c>
      <c r="K76" s="55">
        <v>178519.3</v>
      </c>
      <c r="L76" s="46">
        <v>0</v>
      </c>
      <c r="M76" s="46">
        <v>0</v>
      </c>
      <c r="N76" s="49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56">
        <v>0</v>
      </c>
      <c r="U76" s="17">
        <f t="shared" si="3"/>
        <v>207.24056228675974</v>
      </c>
      <c r="V76" s="44">
        <v>861411</v>
      </c>
    </row>
    <row r="77" spans="1:22" s="21" customFormat="1" x14ac:dyDescent="0.2">
      <c r="A77" s="19">
        <f t="shared" si="4"/>
        <v>73</v>
      </c>
      <c r="B77" s="46" t="s">
        <v>93</v>
      </c>
      <c r="C77" s="47">
        <v>32</v>
      </c>
      <c r="D77" s="48" t="str">
        <f>VLOOKUP(C77,[1]listing2017!$F$7:$I$226,4,0)</f>
        <v>HMK</v>
      </c>
      <c r="E77" s="55">
        <v>950384.6</v>
      </c>
      <c r="F77" s="55">
        <v>36879.4</v>
      </c>
      <c r="G77" s="46">
        <v>987264</v>
      </c>
      <c r="H77" s="55">
        <v>1217749.8</v>
      </c>
      <c r="I77" s="46">
        <v>0</v>
      </c>
      <c r="J77" s="49">
        <v>1217749.8</v>
      </c>
      <c r="K77" s="46">
        <v>-230485.8</v>
      </c>
      <c r="L77" s="46">
        <v>0</v>
      </c>
      <c r="M77" s="46">
        <v>0</v>
      </c>
      <c r="N77" s="49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56">
        <v>0</v>
      </c>
      <c r="U77" s="17">
        <f t="shared" si="3"/>
        <v>-352.97852594437143</v>
      </c>
      <c r="V77" s="44">
        <v>652974</v>
      </c>
    </row>
    <row r="78" spans="1:22" s="20" customFormat="1" x14ac:dyDescent="0.2">
      <c r="A78" s="19">
        <f t="shared" si="4"/>
        <v>74</v>
      </c>
      <c r="B78" s="46" t="s">
        <v>94</v>
      </c>
      <c r="C78" s="47">
        <v>365</v>
      </c>
      <c r="D78" s="48" t="str">
        <f>VLOOKUP(C78,[1]listing2017!$F$7:$I$226,4,0)</f>
        <v>HAG</v>
      </c>
      <c r="E78" s="55">
        <v>50301.3</v>
      </c>
      <c r="F78" s="55">
        <v>180870.1</v>
      </c>
      <c r="G78" s="46">
        <v>231171.40000000002</v>
      </c>
      <c r="H78" s="55">
        <v>17280.2</v>
      </c>
      <c r="I78" s="46">
        <v>0</v>
      </c>
      <c r="J78" s="49">
        <v>17280.2</v>
      </c>
      <c r="K78" s="55">
        <v>213891.20000000001</v>
      </c>
      <c r="L78" s="46">
        <v>0</v>
      </c>
      <c r="M78" s="46">
        <v>0</v>
      </c>
      <c r="N78" s="49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56">
        <v>0</v>
      </c>
      <c r="U78" s="17">
        <f t="shared" si="3"/>
        <v>2417.3140603279726</v>
      </c>
      <c r="V78" s="44">
        <v>88483</v>
      </c>
    </row>
    <row r="79" spans="1:22" s="21" customFormat="1" x14ac:dyDescent="0.2">
      <c r="A79" s="19">
        <f t="shared" si="4"/>
        <v>75</v>
      </c>
      <c r="B79" s="46" t="s">
        <v>95</v>
      </c>
      <c r="C79" s="47">
        <v>175</v>
      </c>
      <c r="D79" s="48" t="str">
        <f>VLOOKUP(C79,[1]listing2017!$F$7:$I$226,4,0)</f>
        <v>AMT</v>
      </c>
      <c r="E79" s="56">
        <v>0</v>
      </c>
      <c r="F79" s="38">
        <v>45.3</v>
      </c>
      <c r="G79" s="46">
        <v>45.3</v>
      </c>
      <c r="H79" s="46">
        <v>7704.9</v>
      </c>
      <c r="I79" s="46">
        <v>0</v>
      </c>
      <c r="J79" s="49">
        <v>7704.9</v>
      </c>
      <c r="K79" s="46">
        <v>-7659.6</v>
      </c>
      <c r="L79" s="46">
        <v>0</v>
      </c>
      <c r="M79" s="46">
        <v>0</v>
      </c>
      <c r="N79" s="49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56">
        <v>0</v>
      </c>
      <c r="U79" s="17">
        <f t="shared" si="3"/>
        <v>-211.6203895565686</v>
      </c>
      <c r="V79" s="44">
        <v>36195</v>
      </c>
    </row>
    <row r="80" spans="1:22" s="20" customFormat="1" x14ac:dyDescent="0.2">
      <c r="A80" s="19">
        <f t="shared" si="4"/>
        <v>76</v>
      </c>
      <c r="B80" s="46" t="s">
        <v>97</v>
      </c>
      <c r="C80" s="47">
        <v>162</v>
      </c>
      <c r="D80" s="48" t="str">
        <f>VLOOKUP(C80,[1]listing2017!$F$7:$I$226,4,0)</f>
        <v>CHE</v>
      </c>
      <c r="E80" s="38">
        <v>8288</v>
      </c>
      <c r="F80" s="56">
        <v>13939209</v>
      </c>
      <c r="G80" s="46">
        <v>13947497</v>
      </c>
      <c r="H80" s="46">
        <v>33523.700000000004</v>
      </c>
      <c r="I80" s="46">
        <v>0</v>
      </c>
      <c r="J80" s="49">
        <v>33523.700000000004</v>
      </c>
      <c r="K80" s="46">
        <v>13913973.299999997</v>
      </c>
      <c r="L80" s="46">
        <v>0</v>
      </c>
      <c r="M80" s="46">
        <v>0</v>
      </c>
      <c r="N80" s="49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56">
        <v>0</v>
      </c>
      <c r="U80" s="17">
        <f t="shared" si="3"/>
        <v>102970.36321655341</v>
      </c>
      <c r="V80" s="44">
        <v>135126</v>
      </c>
    </row>
    <row r="81" spans="1:22" s="20" customFormat="1" x14ac:dyDescent="0.2">
      <c r="A81" s="19">
        <f t="shared" si="4"/>
        <v>77</v>
      </c>
      <c r="B81" s="46" t="s">
        <v>98</v>
      </c>
      <c r="C81" s="47">
        <v>393</v>
      </c>
      <c r="D81" s="48" t="str">
        <f>VLOOKUP(C81,[1]listing2017!$F$7:$I$226,4,0)</f>
        <v>HAH</v>
      </c>
      <c r="E81" s="55">
        <v>23100.2</v>
      </c>
      <c r="F81" s="55">
        <v>55210.400000000001</v>
      </c>
      <c r="G81" s="46">
        <v>78310.600000000006</v>
      </c>
      <c r="H81" s="55">
        <v>52174.3</v>
      </c>
      <c r="I81" s="46">
        <v>0</v>
      </c>
      <c r="J81" s="49">
        <v>52174.3</v>
      </c>
      <c r="K81" s="55">
        <v>26136.3</v>
      </c>
      <c r="L81" s="46">
        <v>0</v>
      </c>
      <c r="M81" s="46">
        <v>0</v>
      </c>
      <c r="N81" s="49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56">
        <v>0</v>
      </c>
      <c r="U81" s="17">
        <f t="shared" si="3"/>
        <v>60.655421932800799</v>
      </c>
      <c r="V81" s="44">
        <v>430898</v>
      </c>
    </row>
    <row r="82" spans="1:22" s="20" customFormat="1" x14ac:dyDescent="0.2">
      <c r="A82" s="19">
        <f t="shared" si="4"/>
        <v>78</v>
      </c>
      <c r="B82" s="46" t="s">
        <v>99</v>
      </c>
      <c r="C82" s="47">
        <v>408</v>
      </c>
      <c r="D82" s="48" t="str">
        <f>VLOOKUP(C82,[1]listing2017!$F$7:$I$226,4,0)</f>
        <v>HCH</v>
      </c>
      <c r="E82" s="55">
        <v>1926.3</v>
      </c>
      <c r="F82" s="55">
        <v>5000</v>
      </c>
      <c r="G82" s="46">
        <v>6926.3</v>
      </c>
      <c r="H82" s="46">
        <v>0</v>
      </c>
      <c r="I82" s="46">
        <v>5500</v>
      </c>
      <c r="J82" s="49">
        <v>5500</v>
      </c>
      <c r="K82" s="55">
        <v>1426.3</v>
      </c>
      <c r="L82" s="46">
        <v>0</v>
      </c>
      <c r="M82" s="46">
        <v>0</v>
      </c>
      <c r="N82" s="49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56">
        <v>0</v>
      </c>
      <c r="U82" s="17">
        <f t="shared" si="3"/>
        <v>24.363288522966023</v>
      </c>
      <c r="V82" s="44">
        <v>58543</v>
      </c>
    </row>
    <row r="83" spans="1:22" s="20" customFormat="1" x14ac:dyDescent="0.2">
      <c r="A83" s="19">
        <f t="shared" si="4"/>
        <v>79</v>
      </c>
      <c r="B83" s="46" t="s">
        <v>100</v>
      </c>
      <c r="C83" s="47">
        <v>290</v>
      </c>
      <c r="D83" s="48" t="str">
        <f>VLOOKUP(C83,[1]listing2017!$F$7:$I$226,4,0)</f>
        <v>MDZ</v>
      </c>
      <c r="E83" s="38">
        <v>2433559.7999999998</v>
      </c>
      <c r="F83" s="38">
        <v>11609.8</v>
      </c>
      <c r="G83" s="46">
        <v>2445169.5999999996</v>
      </c>
      <c r="H83" s="55">
        <v>73593.399999999994</v>
      </c>
      <c r="I83" s="46">
        <v>0</v>
      </c>
      <c r="J83" s="49">
        <v>73593.399999999994</v>
      </c>
      <c r="K83" s="55">
        <v>2371576.2000000002</v>
      </c>
      <c r="L83" s="46">
        <v>0</v>
      </c>
      <c r="M83" s="46">
        <v>0</v>
      </c>
      <c r="N83" s="49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56">
        <v>0</v>
      </c>
      <c r="U83" s="17">
        <f t="shared" si="3"/>
        <v>17332.789089792877</v>
      </c>
      <c r="V83" s="44">
        <v>136826</v>
      </c>
    </row>
    <row r="84" spans="1:22" s="20" customFormat="1" x14ac:dyDescent="0.2">
      <c r="A84" s="19">
        <f t="shared" si="4"/>
        <v>80</v>
      </c>
      <c r="B84" s="46" t="s">
        <v>102</v>
      </c>
      <c r="C84" s="47">
        <v>51</v>
      </c>
      <c r="D84" s="48" t="str">
        <f>VLOOKUP(C84,[1]listing2017!$F$7:$I$226,4,0)</f>
        <v>MUDX</v>
      </c>
      <c r="E84" s="55">
        <v>21625.9</v>
      </c>
      <c r="F84" s="55">
        <v>28.7</v>
      </c>
      <c r="G84" s="46">
        <v>21654.600000000002</v>
      </c>
      <c r="H84" s="55">
        <v>39612</v>
      </c>
      <c r="I84" s="46">
        <v>0</v>
      </c>
      <c r="J84" s="49">
        <v>39612</v>
      </c>
      <c r="K84" s="55">
        <v>-17957.400000000001</v>
      </c>
      <c r="L84" s="46">
        <v>0</v>
      </c>
      <c r="M84" s="46">
        <v>0</v>
      </c>
      <c r="N84" s="49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56">
        <v>0</v>
      </c>
      <c r="U84" s="17">
        <f t="shared" si="3"/>
        <v>-217.88465971826201</v>
      </c>
      <c r="V84" s="44">
        <v>82417</v>
      </c>
    </row>
    <row r="85" spans="1:22" s="20" customFormat="1" x14ac:dyDescent="0.2">
      <c r="A85" s="19">
        <f t="shared" si="4"/>
        <v>81</v>
      </c>
      <c r="B85" s="46" t="s">
        <v>103</v>
      </c>
      <c r="C85" s="47">
        <v>289</v>
      </c>
      <c r="D85" s="48" t="str">
        <f>VLOOKUP(C85,[1]listing2017!$F$7:$I$226,4,0)</f>
        <v>NIE</v>
      </c>
      <c r="E85" s="55">
        <v>32776</v>
      </c>
      <c r="F85" s="55">
        <v>11332.5</v>
      </c>
      <c r="G85" s="46">
        <v>44108.5</v>
      </c>
      <c r="H85" s="55">
        <v>42664.7</v>
      </c>
      <c r="I85" s="46">
        <v>0</v>
      </c>
      <c r="J85" s="49">
        <v>42664.7</v>
      </c>
      <c r="K85" s="55">
        <v>1443.8</v>
      </c>
      <c r="L85" s="46">
        <v>0</v>
      </c>
      <c r="M85" s="46">
        <v>0</v>
      </c>
      <c r="N85" s="49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56">
        <v>0</v>
      </c>
      <c r="U85" s="17">
        <f t="shared" si="3"/>
        <v>23.733828678513309</v>
      </c>
      <c r="V85" s="44">
        <v>60833</v>
      </c>
    </row>
    <row r="86" spans="1:22" s="20" customFormat="1" x14ac:dyDescent="0.2">
      <c r="A86" s="19">
        <f t="shared" si="4"/>
        <v>82</v>
      </c>
      <c r="B86" s="46" t="s">
        <v>104</v>
      </c>
      <c r="C86" s="47">
        <v>158</v>
      </c>
      <c r="D86" s="48" t="str">
        <f>VLOOKUP(C86,[1]listing2017!$F$7:$I$226,4,0)</f>
        <v>SIM</v>
      </c>
      <c r="E86" s="55">
        <v>93467.199999999997</v>
      </c>
      <c r="F86" s="55">
        <v>448232.5</v>
      </c>
      <c r="G86" s="46">
        <v>541699.69999999995</v>
      </c>
      <c r="H86" s="55">
        <v>157487</v>
      </c>
      <c r="I86" s="46">
        <v>0</v>
      </c>
      <c r="J86" s="49">
        <v>157487</v>
      </c>
      <c r="K86" s="55">
        <v>384212.7</v>
      </c>
      <c r="L86" s="46">
        <v>0</v>
      </c>
      <c r="M86" s="46">
        <v>0</v>
      </c>
      <c r="N86" s="49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56">
        <v>0</v>
      </c>
      <c r="U86" s="17">
        <f t="shared" si="3"/>
        <v>6921.7536210996614</v>
      </c>
      <c r="V86" s="44">
        <v>55508</v>
      </c>
    </row>
    <row r="87" spans="1:22" s="20" customFormat="1" x14ac:dyDescent="0.2">
      <c r="A87" s="19">
        <f t="shared" si="4"/>
        <v>83</v>
      </c>
      <c r="B87" s="46" t="s">
        <v>105</v>
      </c>
      <c r="C87" s="47">
        <v>448</v>
      </c>
      <c r="D87" s="48" t="str">
        <f>VLOOKUP(C87,[1]listing2017!$F$7:$I$226,4,0)</f>
        <v>CHR</v>
      </c>
      <c r="E87" s="55">
        <v>44214.1</v>
      </c>
      <c r="F87" s="55">
        <v>362029</v>
      </c>
      <c r="G87" s="46">
        <v>406243.1</v>
      </c>
      <c r="H87" s="55">
        <v>292936.2</v>
      </c>
      <c r="I87" s="46">
        <v>0</v>
      </c>
      <c r="J87" s="49">
        <v>292936.2</v>
      </c>
      <c r="K87" s="55">
        <v>113306.9</v>
      </c>
      <c r="L87" s="46">
        <v>0</v>
      </c>
      <c r="M87" s="46">
        <v>0</v>
      </c>
      <c r="N87" s="49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56">
        <v>0</v>
      </c>
      <c r="U87" s="17">
        <f t="shared" si="3"/>
        <v>158.80456735047983</v>
      </c>
      <c r="V87" s="44">
        <v>713499</v>
      </c>
    </row>
    <row r="88" spans="1:22" s="20" customFormat="1" x14ac:dyDescent="0.2">
      <c r="A88" s="19">
        <f t="shared" si="4"/>
        <v>84</v>
      </c>
      <c r="B88" s="46" t="s">
        <v>107</v>
      </c>
      <c r="C88" s="47">
        <v>407</v>
      </c>
      <c r="D88" s="48" t="str">
        <f>VLOOKUP(C88,[1]listing2017!$F$7:$I$226,4,0)</f>
        <v>TSA</v>
      </c>
      <c r="E88" s="55">
        <v>1792</v>
      </c>
      <c r="F88" s="55">
        <v>11081.3</v>
      </c>
      <c r="G88" s="46">
        <v>12873.3</v>
      </c>
      <c r="H88" s="55">
        <v>13901.8</v>
      </c>
      <c r="I88" s="46">
        <v>0</v>
      </c>
      <c r="J88" s="49">
        <v>13901.8</v>
      </c>
      <c r="K88" s="55">
        <v>-1028.5</v>
      </c>
      <c r="L88" s="46">
        <v>0</v>
      </c>
      <c r="M88" s="46">
        <v>0</v>
      </c>
      <c r="N88" s="49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56">
        <v>0</v>
      </c>
      <c r="U88" s="17">
        <f t="shared" si="3"/>
        <v>-9.2814020015702123</v>
      </c>
      <c r="V88" s="44">
        <v>110813</v>
      </c>
    </row>
    <row r="89" spans="1:22" s="20" customFormat="1" x14ac:dyDescent="0.2">
      <c r="A89" s="19">
        <f t="shared" si="4"/>
        <v>85</v>
      </c>
      <c r="B89" s="46" t="s">
        <v>109</v>
      </c>
      <c r="C89" s="47">
        <v>389</v>
      </c>
      <c r="D89" s="48" t="str">
        <f>VLOOKUP(C89,[1]listing2017!$F$7:$I$226,4,0)</f>
        <v>ONH</v>
      </c>
      <c r="E89" s="38">
        <v>34509.800000000003</v>
      </c>
      <c r="F89" s="56">
        <v>0</v>
      </c>
      <c r="G89" s="46">
        <v>34509.800000000003</v>
      </c>
      <c r="H89" s="46">
        <v>0</v>
      </c>
      <c r="I89" s="46">
        <v>0</v>
      </c>
      <c r="J89" s="49">
        <v>0</v>
      </c>
      <c r="K89" s="55">
        <v>34509.800000000003</v>
      </c>
      <c r="L89" s="46">
        <v>0</v>
      </c>
      <c r="M89" s="46">
        <v>0</v>
      </c>
      <c r="N89" s="49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56">
        <v>0</v>
      </c>
      <c r="U89" s="17">
        <f t="shared" si="3"/>
        <v>308.45645742275138</v>
      </c>
      <c r="V89" s="44">
        <v>111879</v>
      </c>
    </row>
    <row r="90" spans="1:22" s="20" customFormat="1" x14ac:dyDescent="0.2">
      <c r="A90" s="19">
        <f t="shared" si="4"/>
        <v>86</v>
      </c>
      <c r="B90" s="46" t="s">
        <v>112</v>
      </c>
      <c r="C90" s="47">
        <v>385</v>
      </c>
      <c r="D90" s="48" t="str">
        <f>VLOOKUP(C90,[1]listing2017!$F$7:$I$226,4,0)</f>
        <v>SOH</v>
      </c>
      <c r="E90" s="71">
        <v>0.66</v>
      </c>
      <c r="F90" s="56">
        <v>1340285.8354833301</v>
      </c>
      <c r="G90" s="46">
        <v>1340286.49548333</v>
      </c>
      <c r="H90" s="46">
        <v>25087.696469999999</v>
      </c>
      <c r="I90" s="46">
        <v>0</v>
      </c>
      <c r="J90" s="49">
        <v>25087.696469999999</v>
      </c>
      <c r="K90" s="46">
        <v>1315198.79865</v>
      </c>
      <c r="L90" s="46">
        <v>0</v>
      </c>
      <c r="M90" s="46">
        <v>0</v>
      </c>
      <c r="N90" s="49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56">
        <v>0</v>
      </c>
      <c r="U90" s="17">
        <f t="shared" si="3"/>
        <v>95.750039651997213</v>
      </c>
      <c r="V90" s="44">
        <v>13735752</v>
      </c>
    </row>
    <row r="91" spans="1:22" s="20" customFormat="1" x14ac:dyDescent="0.2">
      <c r="A91" s="19">
        <f t="shared" si="4"/>
        <v>87</v>
      </c>
      <c r="B91" s="46" t="s">
        <v>114</v>
      </c>
      <c r="C91" s="47">
        <v>263</v>
      </c>
      <c r="D91" s="48" t="str">
        <f>VLOOKUP(C91,[1]listing2017!$F$7:$I$226,4,0)</f>
        <v>GTJ</v>
      </c>
      <c r="E91" s="55">
        <v>168191.7</v>
      </c>
      <c r="F91" s="55">
        <v>184085.5</v>
      </c>
      <c r="G91" s="46">
        <v>352277.2</v>
      </c>
      <c r="H91" s="55">
        <v>152799.1</v>
      </c>
      <c r="I91" s="46">
        <v>0</v>
      </c>
      <c r="J91" s="49">
        <v>152799.1</v>
      </c>
      <c r="K91" s="55">
        <v>199478.1</v>
      </c>
      <c r="L91" s="46">
        <v>0</v>
      </c>
      <c r="M91" s="46">
        <v>0</v>
      </c>
      <c r="N91" s="49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56">
        <v>0</v>
      </c>
      <c r="U91" s="17">
        <f t="shared" si="3"/>
        <v>349.4435442195342</v>
      </c>
      <c r="V91" s="44">
        <v>570845</v>
      </c>
    </row>
    <row r="92" spans="1:22" s="20" customFormat="1" x14ac:dyDescent="0.2">
      <c r="A92" s="19">
        <f t="shared" si="4"/>
        <v>88</v>
      </c>
      <c r="B92" s="46" t="s">
        <v>152</v>
      </c>
      <c r="C92" s="47">
        <v>55</v>
      </c>
      <c r="D92" s="48" t="str">
        <f>VLOOKUP(C92,[1]listing2017!$F$7:$I$226,4,0)</f>
        <v>NUR</v>
      </c>
      <c r="E92" s="55">
        <v>13865243.5</v>
      </c>
      <c r="F92" s="55">
        <v>18206020.5</v>
      </c>
      <c r="G92" s="46">
        <v>32071264</v>
      </c>
      <c r="H92" s="55">
        <v>4710455.4000000004</v>
      </c>
      <c r="I92" s="55">
        <v>18244482.399999999</v>
      </c>
      <c r="J92" s="49">
        <v>22954937.799999997</v>
      </c>
      <c r="K92" s="55">
        <v>9116326.1999999993</v>
      </c>
      <c r="L92" s="46">
        <v>0</v>
      </c>
      <c r="M92" s="46">
        <v>0</v>
      </c>
      <c r="N92" s="49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56">
        <v>0</v>
      </c>
      <c r="U92" s="17">
        <f t="shared" si="3"/>
        <v>20914.761402220796</v>
      </c>
      <c r="V92" s="44">
        <v>435880</v>
      </c>
    </row>
    <row r="93" spans="1:22" s="20" customFormat="1" x14ac:dyDescent="0.2">
      <c r="A93" s="19">
        <f t="shared" si="4"/>
        <v>89</v>
      </c>
      <c r="B93" s="64" t="s">
        <v>196</v>
      </c>
      <c r="C93" s="65" t="s">
        <v>198</v>
      </c>
      <c r="D93" s="69" t="s">
        <v>197</v>
      </c>
      <c r="E93" s="55">
        <v>337036.1</v>
      </c>
      <c r="F93" s="55">
        <v>10100</v>
      </c>
      <c r="G93" s="46">
        <v>347136.1</v>
      </c>
      <c r="H93" s="55">
        <v>321.2</v>
      </c>
      <c r="I93" s="18"/>
      <c r="J93" s="49">
        <v>321.2</v>
      </c>
      <c r="K93" s="55">
        <v>346814.9</v>
      </c>
      <c r="L93" s="55">
        <v>0</v>
      </c>
      <c r="M93" s="55">
        <v>0</v>
      </c>
      <c r="N93" s="49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56">
        <v>0</v>
      </c>
      <c r="U93" s="17">
        <f t="shared" si="3"/>
        <v>6695.009845179723</v>
      </c>
      <c r="V93" s="70">
        <v>51802</v>
      </c>
    </row>
    <row r="94" spans="1:22" s="20" customFormat="1" x14ac:dyDescent="0.2">
      <c r="A94" s="19">
        <f t="shared" si="4"/>
        <v>90</v>
      </c>
      <c r="B94" s="64" t="s">
        <v>206</v>
      </c>
      <c r="C94" s="52" t="s">
        <v>207</v>
      </c>
      <c r="D94" s="69" t="s">
        <v>208</v>
      </c>
      <c r="E94" s="55">
        <v>163046.70000000001</v>
      </c>
      <c r="F94" s="55">
        <v>362278.40000000002</v>
      </c>
      <c r="G94" s="46">
        <v>525325.10000000009</v>
      </c>
      <c r="H94" s="55">
        <v>31117.9</v>
      </c>
      <c r="I94" s="18"/>
      <c r="J94" s="49">
        <v>31117.9</v>
      </c>
      <c r="K94" s="55">
        <v>494207.2</v>
      </c>
      <c r="L94" s="27" t="s">
        <v>209</v>
      </c>
      <c r="M94" s="27" t="s">
        <v>209</v>
      </c>
      <c r="N94" s="49">
        <v>0</v>
      </c>
      <c r="O94" s="27" t="s">
        <v>209</v>
      </c>
      <c r="P94" s="27" t="s">
        <v>209</v>
      </c>
      <c r="Q94" s="27" t="s">
        <v>209</v>
      </c>
      <c r="R94" s="27" t="s">
        <v>209</v>
      </c>
      <c r="S94" s="27" t="s">
        <v>209</v>
      </c>
      <c r="T94" s="56">
        <v>0</v>
      </c>
      <c r="U94" s="17">
        <f t="shared" si="3"/>
        <v>8354.868812550716</v>
      </c>
      <c r="V94" s="70">
        <v>59152</v>
      </c>
    </row>
    <row r="95" spans="1:22" s="20" customFormat="1" x14ac:dyDescent="0.2">
      <c r="A95" s="19">
        <f t="shared" si="4"/>
        <v>91</v>
      </c>
      <c r="B95" s="73" t="s">
        <v>212</v>
      </c>
      <c r="C95" s="65" t="s">
        <v>213</v>
      </c>
      <c r="D95" s="69" t="s">
        <v>214</v>
      </c>
      <c r="E95" s="55"/>
      <c r="F95" s="55">
        <v>155097.60000000001</v>
      </c>
      <c r="G95" s="46">
        <v>155097.60000000001</v>
      </c>
      <c r="H95" s="55"/>
      <c r="I95" s="55"/>
      <c r="J95" s="49">
        <v>0</v>
      </c>
      <c r="K95" s="55">
        <v>155097.60000000001</v>
      </c>
      <c r="L95" s="72" t="s">
        <v>209</v>
      </c>
      <c r="M95" s="72" t="s">
        <v>209</v>
      </c>
      <c r="N95" s="72" t="s">
        <v>209</v>
      </c>
      <c r="O95" s="46">
        <v>0</v>
      </c>
      <c r="P95" s="46">
        <v>0</v>
      </c>
      <c r="Q95" s="46">
        <v>0</v>
      </c>
      <c r="R95" s="46">
        <v>0</v>
      </c>
      <c r="S95" s="76">
        <v>0</v>
      </c>
      <c r="T95" s="80">
        <v>0</v>
      </c>
      <c r="U95" s="17">
        <f t="shared" si="3"/>
        <v>2985.172068673493</v>
      </c>
      <c r="V95" s="70">
        <v>51956</v>
      </c>
    </row>
    <row r="96" spans="1:22" s="20" customFormat="1" x14ac:dyDescent="0.2">
      <c r="A96" s="19">
        <f t="shared" si="4"/>
        <v>92</v>
      </c>
      <c r="B96" s="64" t="s">
        <v>218</v>
      </c>
      <c r="C96" s="65" t="s">
        <v>219</v>
      </c>
      <c r="D96" s="69" t="s">
        <v>220</v>
      </c>
      <c r="E96" s="55">
        <v>3192.2</v>
      </c>
      <c r="F96" s="55">
        <v>75104.2</v>
      </c>
      <c r="G96" s="46">
        <v>78296.399999999994</v>
      </c>
      <c r="H96" s="55">
        <v>5392.2</v>
      </c>
      <c r="I96" s="18"/>
      <c r="J96" s="49">
        <v>5392.2</v>
      </c>
      <c r="K96" s="55">
        <v>72904.2</v>
      </c>
      <c r="L96" s="55"/>
      <c r="M96" s="55"/>
      <c r="N96" s="49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56">
        <v>0</v>
      </c>
      <c r="U96" s="17">
        <f t="shared" si="3"/>
        <v>170.79943116992041</v>
      </c>
      <c r="V96" s="70">
        <v>426841</v>
      </c>
    </row>
    <row r="97" spans="1:22" s="20" customFormat="1" x14ac:dyDescent="0.2">
      <c r="A97" s="19">
        <f t="shared" si="4"/>
        <v>93</v>
      </c>
      <c r="B97" s="46" t="s">
        <v>113</v>
      </c>
      <c r="C97" s="47">
        <v>69</v>
      </c>
      <c r="D97" s="48" t="str">
        <f>VLOOKUP(C97,[1]listing2017!$F$7:$I$226,4,0)</f>
        <v>BHG</v>
      </c>
      <c r="E97" s="55">
        <v>969284.1</v>
      </c>
      <c r="F97" s="55">
        <v>2384601.7999999998</v>
      </c>
      <c r="G97" s="46">
        <v>3353885.9</v>
      </c>
      <c r="H97" s="55">
        <v>1775703.1</v>
      </c>
      <c r="I97" s="46">
        <v>0</v>
      </c>
      <c r="J97" s="49">
        <v>1775703.1</v>
      </c>
      <c r="K97" s="55">
        <v>1578182.8</v>
      </c>
      <c r="L97" s="46">
        <v>0</v>
      </c>
      <c r="M97" s="46">
        <v>0</v>
      </c>
      <c r="N97" s="49">
        <v>0</v>
      </c>
      <c r="O97" s="46">
        <v>7200</v>
      </c>
      <c r="P97" s="46">
        <v>7241.7999999999993</v>
      </c>
      <c r="Q97" s="46">
        <v>0</v>
      </c>
      <c r="R97" s="46">
        <v>0</v>
      </c>
      <c r="S97" s="46">
        <v>0</v>
      </c>
      <c r="T97" s="38">
        <v>-41.8</v>
      </c>
      <c r="U97" s="17">
        <f t="shared" si="3"/>
        <v>3451.1413907494757</v>
      </c>
      <c r="V97" s="44">
        <v>457293</v>
      </c>
    </row>
    <row r="98" spans="1:22" s="20" customFormat="1" x14ac:dyDescent="0.2">
      <c r="A98" s="19">
        <f t="shared" si="4"/>
        <v>94</v>
      </c>
      <c r="B98" s="46" t="s">
        <v>108</v>
      </c>
      <c r="C98" s="47">
        <v>80</v>
      </c>
      <c r="D98" s="48" t="str">
        <f>VLOOKUP(C98,[1]listing2017!$F$7:$I$226,4,0)</f>
        <v>MNG</v>
      </c>
      <c r="E98" s="55">
        <v>359</v>
      </c>
      <c r="F98" s="55">
        <v>50816</v>
      </c>
      <c r="G98" s="46">
        <v>51175</v>
      </c>
      <c r="H98" s="55">
        <v>26861.1</v>
      </c>
      <c r="I98" s="46">
        <v>0</v>
      </c>
      <c r="J98" s="49">
        <v>26861.1</v>
      </c>
      <c r="K98" s="55">
        <v>24313.9</v>
      </c>
      <c r="L98" s="55">
        <v>11459.4</v>
      </c>
      <c r="M98" s="46">
        <v>0</v>
      </c>
      <c r="N98" s="49">
        <v>11459.4</v>
      </c>
      <c r="O98" s="46">
        <v>0</v>
      </c>
      <c r="P98" s="55">
        <v>11874</v>
      </c>
      <c r="Q98" s="46">
        <v>0</v>
      </c>
      <c r="R98" s="46">
        <v>0</v>
      </c>
      <c r="S98" s="46">
        <v>0</v>
      </c>
      <c r="T98" s="38">
        <v>-414.6</v>
      </c>
      <c r="U98" s="17">
        <f t="shared" si="3"/>
        <v>340.66917935856299</v>
      </c>
      <c r="V98" s="44">
        <v>71371</v>
      </c>
    </row>
    <row r="99" spans="1:22" s="20" customFormat="1" x14ac:dyDescent="0.2">
      <c r="A99" s="19">
        <f t="shared" si="4"/>
        <v>95</v>
      </c>
      <c r="B99" s="46" t="s">
        <v>101</v>
      </c>
      <c r="C99" s="47">
        <v>471</v>
      </c>
      <c r="D99" s="48" t="str">
        <f>VLOOKUP(C99,[1]listing2017!$F$7:$I$226,4,0)</f>
        <v>MNB</v>
      </c>
      <c r="E99" s="38">
        <v>98275.4</v>
      </c>
      <c r="F99" s="38">
        <v>19785</v>
      </c>
      <c r="G99" s="46">
        <v>118060.4</v>
      </c>
      <c r="H99" s="55">
        <v>103690.1</v>
      </c>
      <c r="I99" s="46">
        <v>0</v>
      </c>
      <c r="J99" s="49">
        <v>103690.1</v>
      </c>
      <c r="K99" s="55">
        <v>14370.3</v>
      </c>
      <c r="L99" s="46">
        <v>0</v>
      </c>
      <c r="M99" s="46">
        <v>0</v>
      </c>
      <c r="N99" s="49">
        <v>0</v>
      </c>
      <c r="O99" s="46">
        <v>0</v>
      </c>
      <c r="P99" s="55">
        <v>500</v>
      </c>
      <c r="Q99" s="46">
        <v>0</v>
      </c>
      <c r="R99" s="46">
        <v>0</v>
      </c>
      <c r="S99" s="46">
        <v>0</v>
      </c>
      <c r="T99" s="38">
        <v>-500</v>
      </c>
      <c r="U99" s="17">
        <f t="shared" si="3"/>
        <v>117.05344270039994</v>
      </c>
      <c r="V99" s="44">
        <v>122767</v>
      </c>
    </row>
    <row r="100" spans="1:22" s="20" customFormat="1" x14ac:dyDescent="0.2">
      <c r="A100" s="19">
        <f t="shared" si="4"/>
        <v>96</v>
      </c>
      <c r="B100" s="46" t="s">
        <v>111</v>
      </c>
      <c r="C100" s="47">
        <v>200</v>
      </c>
      <c r="D100" s="48" t="str">
        <f>VLOOKUP(C100,[1]listing2017!$F$7:$I$226,4,0)</f>
        <v>NOG</v>
      </c>
      <c r="E100" s="55">
        <v>61479.8</v>
      </c>
      <c r="F100" s="55">
        <v>24189.3</v>
      </c>
      <c r="G100" s="46">
        <v>85669.1</v>
      </c>
      <c r="H100" s="55">
        <v>214.6</v>
      </c>
      <c r="I100" s="46">
        <v>0</v>
      </c>
      <c r="J100" s="49">
        <v>214.6</v>
      </c>
      <c r="K100" s="55">
        <v>85454.5</v>
      </c>
      <c r="L100" s="46">
        <v>0</v>
      </c>
      <c r="M100" s="46">
        <v>0</v>
      </c>
      <c r="N100" s="49">
        <v>0</v>
      </c>
      <c r="O100" s="46">
        <v>0</v>
      </c>
      <c r="P100" s="55">
        <v>615.1</v>
      </c>
      <c r="Q100" s="46">
        <v>0</v>
      </c>
      <c r="R100" s="46">
        <v>0</v>
      </c>
      <c r="S100" s="46">
        <v>0</v>
      </c>
      <c r="T100" s="38">
        <v>-615.1</v>
      </c>
      <c r="U100" s="17">
        <f t="shared" si="3"/>
        <v>1152.8120657790009</v>
      </c>
      <c r="V100" s="44">
        <v>74127</v>
      </c>
    </row>
    <row r="101" spans="1:22" s="20" customFormat="1" x14ac:dyDescent="0.2">
      <c r="A101" s="19">
        <f t="shared" si="4"/>
        <v>97</v>
      </c>
      <c r="B101" s="46" t="s">
        <v>187</v>
      </c>
      <c r="C101" s="47">
        <v>118</v>
      </c>
      <c r="D101" s="48" t="str">
        <f>VLOOKUP(C101,[1]listing2017!$F$7:$I$226,4,0)</f>
        <v>DLH</v>
      </c>
      <c r="E101" s="55">
        <v>60</v>
      </c>
      <c r="F101" s="55">
        <v>5000</v>
      </c>
      <c r="G101" s="46">
        <v>5060</v>
      </c>
      <c r="H101" s="55">
        <v>2201.6</v>
      </c>
      <c r="I101" s="46">
        <v>0</v>
      </c>
      <c r="J101" s="49">
        <v>2201.6</v>
      </c>
      <c r="K101" s="55">
        <v>2858.4</v>
      </c>
      <c r="L101" s="46">
        <v>0</v>
      </c>
      <c r="M101" s="46">
        <v>0</v>
      </c>
      <c r="N101" s="49">
        <v>0</v>
      </c>
      <c r="O101" s="46">
        <v>0</v>
      </c>
      <c r="P101" s="55">
        <v>996.1</v>
      </c>
      <c r="Q101" s="46">
        <v>0</v>
      </c>
      <c r="R101" s="46">
        <v>0</v>
      </c>
      <c r="S101" s="46">
        <v>0</v>
      </c>
      <c r="T101" s="38">
        <v>-996.1</v>
      </c>
      <c r="U101" s="17">
        <f t="shared" ref="U101:U132" si="5">K101*1000/V101</f>
        <v>29.359079704190634</v>
      </c>
      <c r="V101" s="44">
        <v>97360</v>
      </c>
    </row>
    <row r="102" spans="1:22" s="20" customFormat="1" x14ac:dyDescent="0.2">
      <c r="A102" s="19">
        <f t="shared" si="4"/>
        <v>98</v>
      </c>
      <c r="B102" s="64" t="s">
        <v>221</v>
      </c>
      <c r="C102" s="65" t="s">
        <v>223</v>
      </c>
      <c r="D102" s="69" t="s">
        <v>222</v>
      </c>
      <c r="E102" s="55">
        <v>7390388.4000000004</v>
      </c>
      <c r="F102" s="55">
        <v>2428685.4</v>
      </c>
      <c r="G102" s="46">
        <v>9819073.8000000007</v>
      </c>
      <c r="H102" s="55">
        <v>11383975.4</v>
      </c>
      <c r="I102" s="55">
        <v>1452938.7</v>
      </c>
      <c r="J102" s="49">
        <v>12836914.1</v>
      </c>
      <c r="K102" s="55">
        <v>-3017840.3</v>
      </c>
      <c r="L102" s="55">
        <v>229441.4</v>
      </c>
      <c r="M102" s="55">
        <v>130781.6</v>
      </c>
      <c r="N102" s="49">
        <v>98659.799999999988</v>
      </c>
      <c r="O102" s="18"/>
      <c r="P102" s="55">
        <v>99769.9</v>
      </c>
      <c r="Q102" s="55"/>
      <c r="R102" s="18"/>
      <c r="S102" s="55"/>
      <c r="T102" s="38">
        <v>-1110.0999999999999</v>
      </c>
      <c r="U102" s="17">
        <f t="shared" si="5"/>
        <v>-9463.9041768194202</v>
      </c>
      <c r="V102" s="70">
        <v>318879</v>
      </c>
    </row>
    <row r="103" spans="1:22" s="20" customFormat="1" x14ac:dyDescent="0.2">
      <c r="A103" s="19">
        <f t="shared" si="4"/>
        <v>99</v>
      </c>
      <c r="B103" s="46" t="s">
        <v>145</v>
      </c>
      <c r="C103" s="47">
        <v>409</v>
      </c>
      <c r="D103" s="48" t="str">
        <f>VLOOKUP(C103,[1]listing2017!$F$7:$I$226,4,0)</f>
        <v>HJL</v>
      </c>
      <c r="E103" s="55">
        <v>1453909.7</v>
      </c>
      <c r="F103" s="55">
        <v>197053.4</v>
      </c>
      <c r="G103" s="46">
        <v>1650963.0999999999</v>
      </c>
      <c r="H103" s="55">
        <v>790180.2</v>
      </c>
      <c r="I103" s="46">
        <v>0</v>
      </c>
      <c r="J103" s="49">
        <v>790180.2</v>
      </c>
      <c r="K103" s="55">
        <v>860782.9</v>
      </c>
      <c r="L103" s="55">
        <v>69559.8</v>
      </c>
      <c r="M103" s="46">
        <v>0</v>
      </c>
      <c r="N103" s="49">
        <v>69559.8</v>
      </c>
      <c r="O103" s="46">
        <v>10.5</v>
      </c>
      <c r="P103" s="46">
        <v>71566.600000000006</v>
      </c>
      <c r="Q103" s="46">
        <v>0</v>
      </c>
      <c r="R103" s="46">
        <v>0</v>
      </c>
      <c r="S103" s="46">
        <v>0</v>
      </c>
      <c r="T103" s="38">
        <v>-1996.3</v>
      </c>
      <c r="U103" s="17">
        <f t="shared" si="5"/>
        <v>7329.741904169895</v>
      </c>
      <c r="V103" s="44">
        <v>117437</v>
      </c>
    </row>
    <row r="104" spans="1:22" s="20" customFormat="1" x14ac:dyDescent="0.2">
      <c r="A104" s="19">
        <f t="shared" si="4"/>
        <v>100</v>
      </c>
      <c r="B104" s="46" t="s">
        <v>85</v>
      </c>
      <c r="C104" s="47">
        <v>397</v>
      </c>
      <c r="D104" s="48" t="str">
        <f>VLOOKUP(C104,[1]listing2017!$F$7:$I$226,4,0)</f>
        <v>BNB</v>
      </c>
      <c r="E104" s="38">
        <v>1229.7</v>
      </c>
      <c r="F104" s="38">
        <v>74135.899999999994</v>
      </c>
      <c r="G104" s="46">
        <v>75365.599999999991</v>
      </c>
      <c r="H104" s="55">
        <v>68833.5</v>
      </c>
      <c r="I104" s="46">
        <v>0</v>
      </c>
      <c r="J104" s="49">
        <v>68833.5</v>
      </c>
      <c r="K104" s="55">
        <v>6532.1</v>
      </c>
      <c r="L104" s="46">
        <v>0</v>
      </c>
      <c r="M104" s="46">
        <v>0</v>
      </c>
      <c r="N104" s="49">
        <v>0</v>
      </c>
      <c r="O104" s="46">
        <v>0</v>
      </c>
      <c r="P104" s="55">
        <v>2052.6999999999998</v>
      </c>
      <c r="Q104" s="46">
        <v>0</v>
      </c>
      <c r="R104" s="46">
        <v>0</v>
      </c>
      <c r="S104" s="46">
        <v>0</v>
      </c>
      <c r="T104" s="38">
        <v>-2052.6999999999998</v>
      </c>
      <c r="U104" s="17">
        <f t="shared" si="5"/>
        <v>20.94481069156577</v>
      </c>
      <c r="V104" s="44">
        <v>311872</v>
      </c>
    </row>
    <row r="105" spans="1:22" s="20" customFormat="1" x14ac:dyDescent="0.2">
      <c r="A105" s="19">
        <f t="shared" si="4"/>
        <v>101</v>
      </c>
      <c r="B105" s="46" t="s">
        <v>142</v>
      </c>
      <c r="C105" s="47">
        <v>425</v>
      </c>
      <c r="D105" s="48" t="str">
        <f>VLOOKUP(C105,[1]listing2017!$F$7:$I$226,4,0)</f>
        <v>ECV</v>
      </c>
      <c r="E105" s="55">
        <v>358661.6</v>
      </c>
      <c r="F105" s="55">
        <v>3571434.6</v>
      </c>
      <c r="G105" s="46">
        <v>3930096.2</v>
      </c>
      <c r="H105" s="55">
        <v>821684.3</v>
      </c>
      <c r="I105" s="55">
        <v>4783068</v>
      </c>
      <c r="J105" s="49">
        <v>5604752.2999999998</v>
      </c>
      <c r="K105" s="55">
        <v>-1674656.1</v>
      </c>
      <c r="L105" s="46">
        <v>0</v>
      </c>
      <c r="M105" s="46">
        <v>0</v>
      </c>
      <c r="N105" s="49">
        <v>0</v>
      </c>
      <c r="O105" s="46">
        <v>0</v>
      </c>
      <c r="P105" s="55">
        <v>3117</v>
      </c>
      <c r="Q105" s="46">
        <v>0</v>
      </c>
      <c r="R105" s="46">
        <v>0</v>
      </c>
      <c r="S105" s="46">
        <v>0</v>
      </c>
      <c r="T105" s="38">
        <v>-3117</v>
      </c>
      <c r="U105" s="17">
        <f t="shared" si="5"/>
        <v>-16793.583032490973</v>
      </c>
      <c r="V105" s="44">
        <v>99720</v>
      </c>
    </row>
    <row r="106" spans="1:22" s="20" customFormat="1" x14ac:dyDescent="0.2">
      <c r="A106" s="19">
        <f t="shared" si="4"/>
        <v>102</v>
      </c>
      <c r="B106" s="64" t="s">
        <v>230</v>
      </c>
      <c r="C106" s="65" t="s">
        <v>231</v>
      </c>
      <c r="D106" s="69" t="s">
        <v>232</v>
      </c>
      <c r="E106" s="55">
        <v>137536.20000000001</v>
      </c>
      <c r="F106" s="55">
        <v>1539309.5</v>
      </c>
      <c r="G106" s="46">
        <v>1676845.7</v>
      </c>
      <c r="H106" s="55">
        <v>942730.9</v>
      </c>
      <c r="I106" s="18"/>
      <c r="J106" s="49">
        <v>942730.9</v>
      </c>
      <c r="K106" s="55">
        <v>734114.8</v>
      </c>
      <c r="L106" s="55"/>
      <c r="M106" s="55"/>
      <c r="N106" s="49"/>
      <c r="O106" s="18"/>
      <c r="P106" s="55">
        <v>4133.8</v>
      </c>
      <c r="Q106" s="55"/>
      <c r="R106" s="18"/>
      <c r="S106" s="55"/>
      <c r="T106" s="38">
        <v>-4133.8</v>
      </c>
      <c r="U106" s="17">
        <f t="shared" si="5"/>
        <v>1500.4533358405108</v>
      </c>
      <c r="V106" s="70">
        <v>489262</v>
      </c>
    </row>
    <row r="107" spans="1:22" s="20" customFormat="1" x14ac:dyDescent="0.2">
      <c r="A107" s="19">
        <f t="shared" si="4"/>
        <v>103</v>
      </c>
      <c r="B107" s="46" t="s">
        <v>121</v>
      </c>
      <c r="C107" s="47">
        <v>2</v>
      </c>
      <c r="D107" s="48" t="str">
        <f>VLOOKUP(C107,[1]listing2017!$F$7:$I$226,4,0)</f>
        <v>UYN</v>
      </c>
      <c r="E107" s="55">
        <v>242323.6</v>
      </c>
      <c r="F107" s="55">
        <v>1344324.1</v>
      </c>
      <c r="G107" s="46">
        <v>1586647.7000000002</v>
      </c>
      <c r="H107" s="55">
        <v>35938.699999999997</v>
      </c>
      <c r="I107" s="46">
        <v>0</v>
      </c>
      <c r="J107" s="49">
        <v>35938.699999999997</v>
      </c>
      <c r="K107" s="55">
        <v>1550709</v>
      </c>
      <c r="L107" s="46">
        <v>0</v>
      </c>
      <c r="M107" s="46">
        <v>0</v>
      </c>
      <c r="N107" s="49">
        <v>0</v>
      </c>
      <c r="O107" s="46">
        <v>143739.9</v>
      </c>
      <c r="P107" s="46">
        <v>148315.9</v>
      </c>
      <c r="Q107" s="46">
        <v>0</v>
      </c>
      <c r="R107" s="46">
        <v>0</v>
      </c>
      <c r="S107" s="55">
        <v>1.7</v>
      </c>
      <c r="T107" s="38">
        <v>-4577.7</v>
      </c>
      <c r="U107" s="17">
        <f t="shared" si="5"/>
        <v>626.46227209724066</v>
      </c>
      <c r="V107" s="44">
        <v>2475343</v>
      </c>
    </row>
    <row r="108" spans="1:22" s="20" customFormat="1" x14ac:dyDescent="0.2">
      <c r="A108" s="19">
        <f t="shared" si="4"/>
        <v>104</v>
      </c>
      <c r="B108" s="46" t="s">
        <v>133</v>
      </c>
      <c r="C108" s="47">
        <v>56</v>
      </c>
      <c r="D108" s="48" t="str">
        <f>VLOOKUP(C108,[1]listing2017!$F$7:$I$226,4,0)</f>
        <v>HSG</v>
      </c>
      <c r="E108" s="55">
        <v>26945.4</v>
      </c>
      <c r="F108" s="55">
        <v>864830.2</v>
      </c>
      <c r="G108" s="46">
        <v>891775.6</v>
      </c>
      <c r="H108" s="55">
        <v>87677.9</v>
      </c>
      <c r="I108" s="46">
        <v>0</v>
      </c>
      <c r="J108" s="49">
        <v>87677.9</v>
      </c>
      <c r="K108" s="55">
        <v>804097.7</v>
      </c>
      <c r="L108" s="46">
        <v>0</v>
      </c>
      <c r="M108" s="46">
        <v>0</v>
      </c>
      <c r="N108" s="49">
        <v>0</v>
      </c>
      <c r="O108" s="46">
        <v>130621.9</v>
      </c>
      <c r="P108" s="46">
        <v>135234.1</v>
      </c>
      <c r="Q108" s="46">
        <v>0</v>
      </c>
      <c r="R108" s="46">
        <v>0</v>
      </c>
      <c r="S108" s="46">
        <v>0</v>
      </c>
      <c r="T108" s="38">
        <v>-4612.2</v>
      </c>
      <c r="U108" s="17">
        <f t="shared" si="5"/>
        <v>2718.44736014713</v>
      </c>
      <c r="V108" s="44">
        <v>295793</v>
      </c>
    </row>
    <row r="109" spans="1:22" s="20" customFormat="1" x14ac:dyDescent="0.2">
      <c r="A109" s="19">
        <f t="shared" si="4"/>
        <v>105</v>
      </c>
      <c r="B109" s="46" t="s">
        <v>69</v>
      </c>
      <c r="C109" s="47">
        <v>150</v>
      </c>
      <c r="D109" s="48" t="str">
        <f>VLOOKUP(C109,[1]listing2017!$F$7:$I$226,4,0)</f>
        <v>DBL</v>
      </c>
      <c r="E109" s="55">
        <v>22730.6</v>
      </c>
      <c r="F109" s="55">
        <v>578326.69999999995</v>
      </c>
      <c r="G109" s="46">
        <v>601057.29999999993</v>
      </c>
      <c r="H109" s="55">
        <v>226751.5</v>
      </c>
      <c r="I109" s="46">
        <v>0</v>
      </c>
      <c r="J109" s="49">
        <v>226751.5</v>
      </c>
      <c r="K109" s="55">
        <v>374305.8</v>
      </c>
      <c r="L109" s="55">
        <v>52194</v>
      </c>
      <c r="M109" s="55">
        <v>8456.4</v>
      </c>
      <c r="N109" s="49">
        <v>43737.599999999999</v>
      </c>
      <c r="O109" s="46">
        <v>0</v>
      </c>
      <c r="P109" s="55">
        <v>48736.6</v>
      </c>
      <c r="Q109" s="46">
        <v>0</v>
      </c>
      <c r="R109" s="46">
        <v>0</v>
      </c>
      <c r="S109" s="46">
        <v>0</v>
      </c>
      <c r="T109" s="38">
        <v>-4999</v>
      </c>
      <c r="U109" s="17">
        <f t="shared" si="5"/>
        <v>205.30865206509441</v>
      </c>
      <c r="V109" s="44">
        <v>1823137</v>
      </c>
    </row>
    <row r="110" spans="1:22" s="20" customFormat="1" x14ac:dyDescent="0.2">
      <c r="A110" s="19">
        <f t="shared" si="4"/>
        <v>106</v>
      </c>
      <c r="B110" s="46" t="s">
        <v>92</v>
      </c>
      <c r="C110" s="47">
        <v>148</v>
      </c>
      <c r="D110" s="48" t="str">
        <f>VLOOKUP(C110,[1]listing2017!$F$7:$I$226,4,0)</f>
        <v>GFG</v>
      </c>
      <c r="E110" s="55">
        <v>53100.4</v>
      </c>
      <c r="F110" s="56">
        <v>0</v>
      </c>
      <c r="G110" s="46">
        <v>53100.4</v>
      </c>
      <c r="H110" s="55">
        <v>1006.7</v>
      </c>
      <c r="I110" s="55">
        <v>12179.4</v>
      </c>
      <c r="J110" s="49">
        <v>13186.1</v>
      </c>
      <c r="K110" s="55">
        <v>39914.300000000003</v>
      </c>
      <c r="L110" s="55">
        <v>47055.7</v>
      </c>
      <c r="M110" s="46">
        <v>0</v>
      </c>
      <c r="N110" s="49">
        <v>47055.7</v>
      </c>
      <c r="O110" s="46">
        <v>0</v>
      </c>
      <c r="P110" s="55">
        <v>52324.7</v>
      </c>
      <c r="Q110" s="46">
        <v>5.4</v>
      </c>
      <c r="R110" s="46">
        <v>0</v>
      </c>
      <c r="S110" s="46">
        <v>0</v>
      </c>
      <c r="T110" s="38">
        <v>-5263.6</v>
      </c>
      <c r="U110" s="17">
        <f t="shared" si="5"/>
        <v>106.7175911319776</v>
      </c>
      <c r="V110" s="44">
        <v>374018</v>
      </c>
    </row>
    <row r="111" spans="1:22" s="20" customFormat="1" x14ac:dyDescent="0.2">
      <c r="A111" s="19">
        <f t="shared" si="4"/>
        <v>107</v>
      </c>
      <c r="B111" s="46" t="s">
        <v>115</v>
      </c>
      <c r="C111" s="47">
        <v>414</v>
      </c>
      <c r="D111" s="48" t="str">
        <f>VLOOKUP(C111,[1]listing2017!$F$7:$I$226,4,0)</f>
        <v>SES</v>
      </c>
      <c r="E111" s="55">
        <v>127999.9</v>
      </c>
      <c r="F111" s="55">
        <v>16795.7</v>
      </c>
      <c r="G111" s="46">
        <v>144795.6</v>
      </c>
      <c r="H111" s="55">
        <v>81286.899999999994</v>
      </c>
      <c r="I111" s="46">
        <v>0</v>
      </c>
      <c r="J111" s="49">
        <v>81286.899999999994</v>
      </c>
      <c r="K111" s="55">
        <v>63508.7</v>
      </c>
      <c r="L111" s="46">
        <v>0</v>
      </c>
      <c r="M111" s="46">
        <v>0</v>
      </c>
      <c r="N111" s="49">
        <v>0</v>
      </c>
      <c r="O111" s="46">
        <v>0</v>
      </c>
      <c r="P111" s="46">
        <v>5526.8</v>
      </c>
      <c r="Q111" s="46">
        <v>0</v>
      </c>
      <c r="R111" s="46">
        <v>0</v>
      </c>
      <c r="S111" s="46">
        <v>0</v>
      </c>
      <c r="T111" s="38">
        <v>-5526.8</v>
      </c>
      <c r="U111" s="17">
        <f t="shared" si="5"/>
        <v>550.95123665102233</v>
      </c>
      <c r="V111" s="44">
        <v>115271</v>
      </c>
    </row>
    <row r="112" spans="1:22" s="20" customFormat="1" x14ac:dyDescent="0.2">
      <c r="A112" s="19">
        <f t="shared" si="4"/>
        <v>108</v>
      </c>
      <c r="B112" s="46" t="s">
        <v>125</v>
      </c>
      <c r="C112" s="47">
        <v>459</v>
      </c>
      <c r="D112" s="48" t="str">
        <f>VLOOKUP(C112,[1]listing2017!$F$7:$I$226,4,0)</f>
        <v>IBA</v>
      </c>
      <c r="E112" s="55">
        <v>722199.1</v>
      </c>
      <c r="F112" s="55">
        <v>419963.1</v>
      </c>
      <c r="G112" s="46">
        <v>1142162.2</v>
      </c>
      <c r="H112" s="55">
        <v>803401.6</v>
      </c>
      <c r="I112" s="46">
        <v>0</v>
      </c>
      <c r="J112" s="49">
        <v>803401.6</v>
      </c>
      <c r="K112" s="55">
        <v>338760.6</v>
      </c>
      <c r="L112" s="55">
        <v>68641.8</v>
      </c>
      <c r="M112" s="55">
        <v>54014.7</v>
      </c>
      <c r="N112" s="49">
        <v>14627.100000000006</v>
      </c>
      <c r="O112" s="46">
        <v>0</v>
      </c>
      <c r="P112" s="55">
        <v>21376.5</v>
      </c>
      <c r="Q112" s="46">
        <v>0</v>
      </c>
      <c r="R112" s="46">
        <v>0</v>
      </c>
      <c r="S112" s="46">
        <v>0</v>
      </c>
      <c r="T112" s="38">
        <v>-6749.4</v>
      </c>
      <c r="U112" s="17">
        <f t="shared" si="5"/>
        <v>853.1186018106954</v>
      </c>
      <c r="V112" s="44">
        <v>397085</v>
      </c>
    </row>
    <row r="113" spans="1:22" s="20" customFormat="1" x14ac:dyDescent="0.2">
      <c r="A113" s="19">
        <f t="shared" si="4"/>
        <v>109</v>
      </c>
      <c r="B113" s="46" t="s">
        <v>131</v>
      </c>
      <c r="C113" s="47">
        <v>332</v>
      </c>
      <c r="D113" s="48" t="str">
        <f>VLOOKUP(C113,[1]listing2017!$F$7:$I$226,4,0)</f>
        <v>MOG</v>
      </c>
      <c r="E113" s="55">
        <v>1186.5999999999999</v>
      </c>
      <c r="F113" s="55">
        <v>640568.30000000005</v>
      </c>
      <c r="G113" s="46">
        <v>641754.9</v>
      </c>
      <c r="H113" s="55">
        <v>43220.2</v>
      </c>
      <c r="I113" s="55">
        <v>16000</v>
      </c>
      <c r="J113" s="49">
        <v>59220.2</v>
      </c>
      <c r="K113" s="55">
        <v>582534.69999999995</v>
      </c>
      <c r="L113" s="55">
        <v>42971.199999999997</v>
      </c>
      <c r="M113" s="46">
        <v>0</v>
      </c>
      <c r="N113" s="49">
        <v>42971.199999999997</v>
      </c>
      <c r="O113" s="46">
        <v>0</v>
      </c>
      <c r="P113" s="46">
        <v>49835.1</v>
      </c>
      <c r="Q113" s="46">
        <v>0</v>
      </c>
      <c r="R113" s="46">
        <v>0</v>
      </c>
      <c r="S113" s="46">
        <v>0</v>
      </c>
      <c r="T113" s="38">
        <v>-6863.9</v>
      </c>
      <c r="U113" s="17">
        <f t="shared" si="5"/>
        <v>11083.232496194825</v>
      </c>
      <c r="V113" s="44">
        <v>52560</v>
      </c>
    </row>
    <row r="114" spans="1:22" s="20" customFormat="1" x14ac:dyDescent="0.2">
      <c r="A114" s="19">
        <f t="shared" si="4"/>
        <v>110</v>
      </c>
      <c r="B114" s="46" t="s">
        <v>80</v>
      </c>
      <c r="C114" s="47">
        <v>110</v>
      </c>
      <c r="D114" s="48" t="str">
        <f>VLOOKUP(C114,[1]listing2017!$F$7:$I$226,4,0)</f>
        <v>ARH</v>
      </c>
      <c r="E114" s="55">
        <v>460.2</v>
      </c>
      <c r="F114" s="55">
        <v>51236.6</v>
      </c>
      <c r="G114" s="46">
        <v>51696.799999999996</v>
      </c>
      <c r="H114" s="55">
        <v>9749.7999999999993</v>
      </c>
      <c r="I114" s="46">
        <v>0</v>
      </c>
      <c r="J114" s="49">
        <v>9749.7999999999993</v>
      </c>
      <c r="K114" s="55">
        <v>41947</v>
      </c>
      <c r="L114" s="55">
        <v>1500</v>
      </c>
      <c r="M114" s="46">
        <v>0</v>
      </c>
      <c r="N114" s="49">
        <v>1500</v>
      </c>
      <c r="O114" s="46">
        <v>0</v>
      </c>
      <c r="P114" s="55">
        <v>8565.9</v>
      </c>
      <c r="Q114" s="46">
        <v>0</v>
      </c>
      <c r="R114" s="46">
        <v>0</v>
      </c>
      <c r="S114" s="46">
        <v>0</v>
      </c>
      <c r="T114" s="38">
        <v>-7065.9</v>
      </c>
      <c r="U114" s="17">
        <f t="shared" si="5"/>
        <v>195.14226167215617</v>
      </c>
      <c r="V114" s="44">
        <v>214956</v>
      </c>
    </row>
    <row r="115" spans="1:22" s="20" customFormat="1" x14ac:dyDescent="0.2">
      <c r="A115" s="19">
        <f t="shared" si="4"/>
        <v>111</v>
      </c>
      <c r="B115" s="46" t="s">
        <v>166</v>
      </c>
      <c r="C115" s="47">
        <v>525</v>
      </c>
      <c r="D115" s="48" t="str">
        <f>VLOOKUP(C115,[1]listing2017!$F$7:$I$226,4,0)</f>
        <v>HBO</v>
      </c>
      <c r="E115" s="55">
        <v>2379254.2999999998</v>
      </c>
      <c r="F115" s="55">
        <v>2855810.7</v>
      </c>
      <c r="G115" s="46">
        <v>5235065</v>
      </c>
      <c r="H115" s="55">
        <v>712974.9</v>
      </c>
      <c r="I115" s="46">
        <v>0</v>
      </c>
      <c r="J115" s="49">
        <v>712974.9</v>
      </c>
      <c r="K115" s="55">
        <v>4522090.0999999996</v>
      </c>
      <c r="L115" s="55">
        <v>208566.5</v>
      </c>
      <c r="M115" s="55">
        <v>151681.60000000001</v>
      </c>
      <c r="N115" s="49">
        <v>56884.899999999994</v>
      </c>
      <c r="O115" s="46">
        <v>48127.4</v>
      </c>
      <c r="P115" s="46">
        <v>132104.70000000001</v>
      </c>
      <c r="Q115" s="46">
        <v>22929.9</v>
      </c>
      <c r="R115" s="46">
        <v>0</v>
      </c>
      <c r="S115" s="55">
        <v>4812.7</v>
      </c>
      <c r="T115" s="38">
        <v>-8975.2000000000007</v>
      </c>
      <c r="U115" s="17">
        <f t="shared" si="5"/>
        <v>86.764790022455173</v>
      </c>
      <c r="V115" s="44">
        <v>52118954</v>
      </c>
    </row>
    <row r="116" spans="1:22" s="20" customFormat="1" x14ac:dyDescent="0.2">
      <c r="A116" s="19">
        <f t="shared" si="4"/>
        <v>112</v>
      </c>
      <c r="B116" s="46" t="s">
        <v>127</v>
      </c>
      <c r="C116" s="47">
        <v>438</v>
      </c>
      <c r="D116" s="48" t="str">
        <f>VLOOKUP(C116,[1]listing2017!$F$7:$I$226,4,0)</f>
        <v>VIK</v>
      </c>
      <c r="E116" s="38">
        <v>1577.7</v>
      </c>
      <c r="F116" s="38">
        <v>3009.8</v>
      </c>
      <c r="G116" s="46">
        <v>4587.5</v>
      </c>
      <c r="H116" s="55">
        <v>91856.9</v>
      </c>
      <c r="I116" s="46">
        <v>0</v>
      </c>
      <c r="J116" s="49">
        <v>91856.9</v>
      </c>
      <c r="K116" s="55">
        <v>-87269.4</v>
      </c>
      <c r="L116" s="46">
        <v>0</v>
      </c>
      <c r="M116" s="46">
        <v>0</v>
      </c>
      <c r="N116" s="49">
        <v>0</v>
      </c>
      <c r="O116" s="46">
        <v>0</v>
      </c>
      <c r="P116" s="46">
        <v>10473.4</v>
      </c>
      <c r="Q116" s="46">
        <v>0</v>
      </c>
      <c r="R116" s="46">
        <v>0</v>
      </c>
      <c r="S116" s="46">
        <v>0</v>
      </c>
      <c r="T116" s="38">
        <v>-10473.4</v>
      </c>
      <c r="U116" s="17">
        <f t="shared" si="5"/>
        <v>-430.57938908323013</v>
      </c>
      <c r="V116" s="44">
        <v>202679</v>
      </c>
    </row>
    <row r="117" spans="1:22" s="20" customFormat="1" x14ac:dyDescent="0.2">
      <c r="A117" s="19">
        <f t="shared" si="4"/>
        <v>113</v>
      </c>
      <c r="B117" s="46" t="s">
        <v>124</v>
      </c>
      <c r="C117" s="47">
        <v>352</v>
      </c>
      <c r="D117" s="48" t="str">
        <f>VLOOKUP(C117,[1]listing2017!$F$7:$I$226,4,0)</f>
        <v>CDU</v>
      </c>
      <c r="E117" s="55">
        <v>42378.7</v>
      </c>
      <c r="F117" s="55">
        <v>32470</v>
      </c>
      <c r="G117" s="46">
        <v>74848.7</v>
      </c>
      <c r="H117" s="55">
        <v>101114.7</v>
      </c>
      <c r="I117" s="46">
        <v>0</v>
      </c>
      <c r="J117" s="49">
        <v>101114.7</v>
      </c>
      <c r="K117" s="55">
        <v>-26266</v>
      </c>
      <c r="L117" s="46">
        <v>0</v>
      </c>
      <c r="M117" s="46">
        <v>0</v>
      </c>
      <c r="N117" s="49">
        <v>0</v>
      </c>
      <c r="O117" s="46">
        <v>0</v>
      </c>
      <c r="P117" s="55">
        <v>10728.3</v>
      </c>
      <c r="Q117" s="46">
        <v>0</v>
      </c>
      <c r="R117" s="46">
        <v>0</v>
      </c>
      <c r="S117" s="46">
        <v>0</v>
      </c>
      <c r="T117" s="38">
        <v>-10728.3</v>
      </c>
      <c r="U117" s="17">
        <f t="shared" si="5"/>
        <v>-364.43605788575474</v>
      </c>
      <c r="V117" s="44">
        <v>72073</v>
      </c>
    </row>
    <row r="118" spans="1:22" s="20" customFormat="1" x14ac:dyDescent="0.2">
      <c r="A118" s="19">
        <f t="shared" si="4"/>
        <v>114</v>
      </c>
      <c r="B118" s="46" t="s">
        <v>141</v>
      </c>
      <c r="C118" s="47">
        <v>67</v>
      </c>
      <c r="D118" s="48" t="str">
        <f>VLOOKUP(C118,[1]listing2017!$F$7:$I$226,4,0)</f>
        <v>NXE</v>
      </c>
      <c r="E118" s="55">
        <v>4543821.8</v>
      </c>
      <c r="F118" s="55">
        <v>1255555.5</v>
      </c>
      <c r="G118" s="46">
        <v>5799377.2999999998</v>
      </c>
      <c r="H118" s="55">
        <v>879700.5</v>
      </c>
      <c r="I118" s="55">
        <v>3370565.9</v>
      </c>
      <c r="J118" s="49">
        <v>4250266.4000000004</v>
      </c>
      <c r="K118" s="55">
        <v>1549110.9</v>
      </c>
      <c r="L118" s="55">
        <v>356864.9</v>
      </c>
      <c r="M118" s="55">
        <v>344954.9</v>
      </c>
      <c r="N118" s="49">
        <v>11910</v>
      </c>
      <c r="O118" s="46">
        <v>23868</v>
      </c>
      <c r="P118" s="46">
        <v>47005.299999999996</v>
      </c>
      <c r="Q118" s="46">
        <v>0</v>
      </c>
      <c r="R118" s="46">
        <v>0</v>
      </c>
      <c r="S118" s="46">
        <v>0</v>
      </c>
      <c r="T118" s="38">
        <v>-11227.3</v>
      </c>
      <c r="U118" s="17">
        <f t="shared" si="5"/>
        <v>1202.2451426642297</v>
      </c>
      <c r="V118" s="44">
        <v>1288515</v>
      </c>
    </row>
    <row r="119" spans="1:22" s="20" customFormat="1" x14ac:dyDescent="0.2">
      <c r="A119" s="19">
        <f t="shared" si="4"/>
        <v>115</v>
      </c>
      <c r="B119" s="46" t="s">
        <v>123</v>
      </c>
      <c r="C119" s="47">
        <v>98</v>
      </c>
      <c r="D119" s="48" t="str">
        <f>VLOOKUP(C119,[1]listing2017!$F$7:$I$226,4,0)</f>
        <v>ULZ</v>
      </c>
      <c r="E119" s="55">
        <v>37774.400000000001</v>
      </c>
      <c r="F119" s="55">
        <v>159129.70000000001</v>
      </c>
      <c r="G119" s="46">
        <v>196904.1</v>
      </c>
      <c r="H119" s="55">
        <v>139906.29999999999</v>
      </c>
      <c r="I119" s="46">
        <v>0</v>
      </c>
      <c r="J119" s="49">
        <v>139906.29999999999</v>
      </c>
      <c r="K119" s="55">
        <v>56997.8</v>
      </c>
      <c r="L119" s="55">
        <v>85197.7</v>
      </c>
      <c r="M119" s="55">
        <v>60703.3</v>
      </c>
      <c r="N119" s="49">
        <v>24494.399999999994</v>
      </c>
      <c r="O119" s="46">
        <v>0</v>
      </c>
      <c r="P119" s="46">
        <v>58003.700000000004</v>
      </c>
      <c r="Q119" s="46">
        <v>0</v>
      </c>
      <c r="R119" s="46">
        <v>0</v>
      </c>
      <c r="S119" s="46">
        <v>0</v>
      </c>
      <c r="T119" s="56">
        <v>-11829.5</v>
      </c>
      <c r="U119" s="17">
        <f t="shared" si="5"/>
        <v>596.81060479142229</v>
      </c>
      <c r="V119" s="44">
        <v>95504</v>
      </c>
    </row>
    <row r="120" spans="1:22" s="20" customFormat="1" x14ac:dyDescent="0.2">
      <c r="A120" s="19">
        <f t="shared" si="4"/>
        <v>116</v>
      </c>
      <c r="B120" s="46" t="s">
        <v>126</v>
      </c>
      <c r="C120" s="47">
        <v>503</v>
      </c>
      <c r="D120" s="48" t="str">
        <f>VLOOKUP(C120,[1]listing2017!$F$7:$I$226,4,0)</f>
        <v>MSC</v>
      </c>
      <c r="E120" s="55">
        <v>147109.20000000001</v>
      </c>
      <c r="F120" s="55">
        <v>120762.3</v>
      </c>
      <c r="G120" s="46">
        <v>267871.5</v>
      </c>
      <c r="H120" s="55">
        <v>202864.7</v>
      </c>
      <c r="I120" s="46">
        <v>0</v>
      </c>
      <c r="J120" s="49">
        <v>202864.7</v>
      </c>
      <c r="K120" s="55">
        <v>65006.8</v>
      </c>
      <c r="L120" s="55">
        <v>296.60000000000002</v>
      </c>
      <c r="M120" s="46"/>
      <c r="N120" s="49">
        <v>296.60000000000002</v>
      </c>
      <c r="O120" s="46">
        <v>186.4</v>
      </c>
      <c r="P120" s="55">
        <v>13155.7</v>
      </c>
      <c r="Q120" s="46"/>
      <c r="R120" s="46">
        <v>0</v>
      </c>
      <c r="S120" s="55">
        <v>18.3</v>
      </c>
      <c r="T120" s="38">
        <v>-12691</v>
      </c>
      <c r="U120" s="17">
        <f t="shared" si="5"/>
        <v>2.1668933333333333</v>
      </c>
      <c r="V120" s="44">
        <v>30000000</v>
      </c>
    </row>
    <row r="121" spans="1:22" s="20" customFormat="1" x14ac:dyDescent="0.2">
      <c r="A121" s="19">
        <f t="shared" si="4"/>
        <v>117</v>
      </c>
      <c r="B121" s="46" t="s">
        <v>128</v>
      </c>
      <c r="C121" s="47">
        <v>54</v>
      </c>
      <c r="D121" s="48" t="str">
        <f>VLOOKUP(C121,[1]listing2017!$F$7:$I$226,4,0)</f>
        <v>SSG</v>
      </c>
      <c r="E121" s="55">
        <v>435351.7</v>
      </c>
      <c r="F121" s="55">
        <v>729549.4</v>
      </c>
      <c r="G121" s="46">
        <v>1164901.1000000001</v>
      </c>
      <c r="H121" s="55">
        <v>313811.20000000001</v>
      </c>
      <c r="I121" s="46">
        <v>0</v>
      </c>
      <c r="J121" s="49">
        <v>313811.20000000001</v>
      </c>
      <c r="K121" s="55">
        <v>851089.9</v>
      </c>
      <c r="L121" s="55">
        <v>1872.7</v>
      </c>
      <c r="M121" s="55">
        <v>15564</v>
      </c>
      <c r="N121" s="49">
        <v>-13691.3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38">
        <v>-13691.3</v>
      </c>
      <c r="U121" s="17">
        <f t="shared" si="5"/>
        <v>441.19113169900777</v>
      </c>
      <c r="V121" s="44">
        <v>1929073</v>
      </c>
    </row>
    <row r="122" spans="1:22" s="20" customFormat="1" x14ac:dyDescent="0.2">
      <c r="A122" s="19">
        <f t="shared" si="4"/>
        <v>118</v>
      </c>
      <c r="B122" s="46" t="s">
        <v>119</v>
      </c>
      <c r="C122" s="47">
        <v>532</v>
      </c>
      <c r="D122" s="48" t="str">
        <f>VLOOKUP(C122,[1]listing2017!$F$7:$I$226,4,0)</f>
        <v>HGN</v>
      </c>
      <c r="E122" s="38">
        <v>7793099.2999999998</v>
      </c>
      <c r="F122" s="38">
        <v>23088359.399999999</v>
      </c>
      <c r="G122" s="46">
        <v>30881458.699999999</v>
      </c>
      <c r="H122" s="55">
        <v>13868001.800000001</v>
      </c>
      <c r="I122" s="46">
        <v>0</v>
      </c>
      <c r="J122" s="49">
        <v>13868001.800000001</v>
      </c>
      <c r="K122" s="55">
        <v>17013456.899999999</v>
      </c>
      <c r="L122" s="46">
        <v>0</v>
      </c>
      <c r="M122" s="46">
        <v>0</v>
      </c>
      <c r="N122" s="49">
        <v>0</v>
      </c>
      <c r="O122" s="46">
        <v>0</v>
      </c>
      <c r="P122" s="55">
        <v>14376</v>
      </c>
      <c r="Q122" s="46">
        <v>-1.7</v>
      </c>
      <c r="R122" s="46">
        <v>0</v>
      </c>
      <c r="S122" s="46">
        <v>0</v>
      </c>
      <c r="T122" s="38">
        <v>-14377.7</v>
      </c>
      <c r="U122" s="17">
        <f t="shared" si="5"/>
        <v>167.92209962188485</v>
      </c>
      <c r="V122" s="44">
        <v>101317557</v>
      </c>
    </row>
    <row r="123" spans="1:22" s="20" customFormat="1" x14ac:dyDescent="0.2">
      <c r="A123" s="19">
        <f t="shared" si="4"/>
        <v>119</v>
      </c>
      <c r="B123" s="64" t="s">
        <v>203</v>
      </c>
      <c r="C123" s="65" t="s">
        <v>204</v>
      </c>
      <c r="D123" s="69" t="s">
        <v>205</v>
      </c>
      <c r="E123" s="55">
        <v>23066.7</v>
      </c>
      <c r="F123" s="55">
        <v>503703.9</v>
      </c>
      <c r="G123" s="46">
        <v>526770.6</v>
      </c>
      <c r="H123" s="55">
        <v>472226.2</v>
      </c>
      <c r="I123" s="18"/>
      <c r="J123" s="49">
        <v>472226.2</v>
      </c>
      <c r="K123" s="55">
        <v>54544.4</v>
      </c>
      <c r="L123" s="55">
        <v>45254.7</v>
      </c>
      <c r="M123" s="55"/>
      <c r="N123" s="49">
        <v>45254.7</v>
      </c>
      <c r="O123" s="18"/>
      <c r="P123" s="18">
        <v>60018.5</v>
      </c>
      <c r="Q123" s="55"/>
      <c r="R123" s="18"/>
      <c r="S123" s="55"/>
      <c r="T123" s="38">
        <v>-14763.8</v>
      </c>
      <c r="U123" s="17">
        <f t="shared" si="5"/>
        <v>179.53339565257463</v>
      </c>
      <c r="V123" s="70">
        <f>186412+117400</f>
        <v>303812</v>
      </c>
    </row>
    <row r="124" spans="1:22" s="20" customFormat="1" x14ac:dyDescent="0.2">
      <c r="A124" s="19">
        <f t="shared" si="4"/>
        <v>120</v>
      </c>
      <c r="B124" s="46" t="s">
        <v>116</v>
      </c>
      <c r="C124" s="47">
        <v>326</v>
      </c>
      <c r="D124" s="48" t="str">
        <f>VLOOKUP(C124,[1]listing2017!$F$7:$I$226,4,0)</f>
        <v>JIV</v>
      </c>
      <c r="E124" s="55">
        <v>58064.2</v>
      </c>
      <c r="F124" s="55">
        <v>3156409.5</v>
      </c>
      <c r="G124" s="46">
        <v>3214473.7</v>
      </c>
      <c r="H124" s="55">
        <v>105270</v>
      </c>
      <c r="I124" s="55">
        <v>155143</v>
      </c>
      <c r="J124" s="49">
        <v>260413</v>
      </c>
      <c r="K124" s="55">
        <v>2954060.7</v>
      </c>
      <c r="L124" s="46">
        <v>0</v>
      </c>
      <c r="M124" s="46">
        <v>0</v>
      </c>
      <c r="N124" s="49">
        <v>0</v>
      </c>
      <c r="O124" s="46">
        <v>101.4</v>
      </c>
      <c r="P124" s="46">
        <v>15155.7</v>
      </c>
      <c r="Q124" s="46">
        <v>0</v>
      </c>
      <c r="R124" s="46">
        <v>0</v>
      </c>
      <c r="S124" s="46">
        <v>0.1</v>
      </c>
      <c r="T124" s="56">
        <v>-15054.4</v>
      </c>
      <c r="U124" s="17">
        <f t="shared" si="5"/>
        <v>55503.460909757057</v>
      </c>
      <c r="V124" s="44">
        <v>53223</v>
      </c>
    </row>
    <row r="125" spans="1:22" s="20" customFormat="1" x14ac:dyDescent="0.2">
      <c r="A125" s="19">
        <f t="shared" si="4"/>
        <v>121</v>
      </c>
      <c r="B125" s="46" t="s">
        <v>122</v>
      </c>
      <c r="C125" s="47">
        <v>176</v>
      </c>
      <c r="D125" s="48" t="str">
        <f>VLOOKUP(C125,[1]listing2017!$F$7:$I$226,4,0)</f>
        <v>BSKY</v>
      </c>
      <c r="E125" s="38">
        <v>61.5</v>
      </c>
      <c r="F125" s="38">
        <v>17934.599999999999</v>
      </c>
      <c r="G125" s="46">
        <v>17996.099999999999</v>
      </c>
      <c r="H125" s="55">
        <v>20771.7</v>
      </c>
      <c r="I125" s="55">
        <v>211038.8</v>
      </c>
      <c r="J125" s="49">
        <v>231810.5</v>
      </c>
      <c r="K125" s="55">
        <v>-213814.39999999999</v>
      </c>
      <c r="L125" s="55">
        <v>3099.2</v>
      </c>
      <c r="M125" s="55">
        <v>1098</v>
      </c>
      <c r="N125" s="49">
        <v>2001.1999999999998</v>
      </c>
      <c r="O125" s="46">
        <v>0</v>
      </c>
      <c r="P125" s="46">
        <v>17349.400000000001</v>
      </c>
      <c r="Q125" s="46">
        <v>0</v>
      </c>
      <c r="R125" s="46">
        <v>0</v>
      </c>
      <c r="S125" s="46">
        <v>0</v>
      </c>
      <c r="T125" s="38">
        <v>-15348.2</v>
      </c>
      <c r="U125" s="17">
        <f t="shared" si="5"/>
        <v>-112.97748000042272</v>
      </c>
      <c r="V125" s="44">
        <v>1892540</v>
      </c>
    </row>
    <row r="126" spans="1:22" s="20" customFormat="1" x14ac:dyDescent="0.2">
      <c r="A126" s="19">
        <f t="shared" si="4"/>
        <v>122</v>
      </c>
      <c r="B126" s="46" t="s">
        <v>130</v>
      </c>
      <c r="C126" s="47">
        <v>217</v>
      </c>
      <c r="D126" s="48" t="str">
        <f>VLOOKUP(C126,[1]listing2017!$F$7:$I$226,4,0)</f>
        <v>TEE</v>
      </c>
      <c r="E126" s="55">
        <v>496549</v>
      </c>
      <c r="F126" s="55">
        <v>3235298.3</v>
      </c>
      <c r="G126" s="46">
        <v>3731847.3</v>
      </c>
      <c r="H126" s="55">
        <v>448494.5</v>
      </c>
      <c r="I126" s="46">
        <v>0</v>
      </c>
      <c r="J126" s="49">
        <v>448494.5</v>
      </c>
      <c r="K126" s="55">
        <v>3283352.8</v>
      </c>
      <c r="L126" s="55">
        <v>1539849.8</v>
      </c>
      <c r="M126" s="55">
        <v>1307429</v>
      </c>
      <c r="N126" s="49">
        <v>232420.80000000005</v>
      </c>
      <c r="O126" s="46">
        <v>161.5</v>
      </c>
      <c r="P126" s="46">
        <v>247841.1</v>
      </c>
      <c r="Q126" s="46">
        <v>0</v>
      </c>
      <c r="R126" s="46">
        <v>0</v>
      </c>
      <c r="S126" s="55">
        <v>132.1</v>
      </c>
      <c r="T126" s="38">
        <v>-15390.9</v>
      </c>
      <c r="U126" s="17">
        <f t="shared" si="5"/>
        <v>20100.232018561484</v>
      </c>
      <c r="V126" s="44">
        <v>163349</v>
      </c>
    </row>
    <row r="127" spans="1:22" s="20" customFormat="1" x14ac:dyDescent="0.2">
      <c r="A127" s="19">
        <f t="shared" si="4"/>
        <v>123</v>
      </c>
      <c r="B127" s="46" t="s">
        <v>148</v>
      </c>
      <c r="C127" s="47">
        <v>517</v>
      </c>
      <c r="D127" s="48" t="str">
        <f>VLOOKUP(C127,[1]listing2017!$F$7:$I$226,4,0)</f>
        <v>MSH</v>
      </c>
      <c r="E127" s="55">
        <v>3029079.8</v>
      </c>
      <c r="F127" s="55">
        <v>2443816</v>
      </c>
      <c r="G127" s="46">
        <v>5472895.7999999998</v>
      </c>
      <c r="H127" s="55">
        <v>2753894.1</v>
      </c>
      <c r="I127" s="46">
        <v>0</v>
      </c>
      <c r="J127" s="49">
        <v>2753894.1</v>
      </c>
      <c r="K127" s="55">
        <v>2719001.7</v>
      </c>
      <c r="L127" s="55">
        <v>58499.199999999997</v>
      </c>
      <c r="M127" s="55">
        <v>13738.5</v>
      </c>
      <c r="N127" s="49">
        <v>44760.7</v>
      </c>
      <c r="O127" s="46">
        <v>79.5</v>
      </c>
      <c r="P127" s="46">
        <v>61484</v>
      </c>
      <c r="Q127" s="50"/>
      <c r="R127" s="46">
        <v>-70.2</v>
      </c>
      <c r="S127" s="46">
        <v>0.4</v>
      </c>
      <c r="T127" s="38">
        <v>-16574</v>
      </c>
      <c r="U127" s="17">
        <f t="shared" si="5"/>
        <v>271.90017</v>
      </c>
      <c r="V127" s="44">
        <v>10000000</v>
      </c>
    </row>
    <row r="128" spans="1:22" s="20" customFormat="1" x14ac:dyDescent="0.2">
      <c r="A128" s="19">
        <f t="shared" si="4"/>
        <v>124</v>
      </c>
      <c r="B128" s="46" t="s">
        <v>40</v>
      </c>
      <c r="C128" s="47">
        <v>269</v>
      </c>
      <c r="D128" s="48" t="str">
        <f>VLOOKUP(C128,[1]listing2017!$F$7:$I$226,4,0)</f>
        <v>BBD</v>
      </c>
      <c r="E128" s="55">
        <v>10651299.199999999</v>
      </c>
      <c r="F128" s="55">
        <v>187901.3</v>
      </c>
      <c r="G128" s="46">
        <v>10839200.5</v>
      </c>
      <c r="H128" s="55">
        <v>4199369.7</v>
      </c>
      <c r="I128" s="55">
        <v>9089080</v>
      </c>
      <c r="J128" s="49">
        <v>13288449.699999999</v>
      </c>
      <c r="K128" s="55">
        <v>-2449249.2000000002</v>
      </c>
      <c r="L128" s="46">
        <v>0</v>
      </c>
      <c r="M128" s="46">
        <v>0</v>
      </c>
      <c r="N128" s="49">
        <v>0</v>
      </c>
      <c r="O128" s="50"/>
      <c r="P128" s="55">
        <v>19436.8</v>
      </c>
      <c r="Q128" s="46"/>
      <c r="R128" s="46">
        <v>0</v>
      </c>
      <c r="S128" s="46"/>
      <c r="T128" s="38">
        <v>-19436.8</v>
      </c>
      <c r="U128" s="17">
        <f t="shared" si="5"/>
        <v>-1504.6312001361341</v>
      </c>
      <c r="V128" s="44">
        <v>1627807</v>
      </c>
    </row>
    <row r="129" spans="1:22" s="20" customFormat="1" x14ac:dyDescent="0.2">
      <c r="A129" s="19">
        <f t="shared" si="4"/>
        <v>125</v>
      </c>
      <c r="B129" s="46" t="s">
        <v>110</v>
      </c>
      <c r="C129" s="47">
        <v>386</v>
      </c>
      <c r="D129" s="48" t="str">
        <f>VLOOKUP(C129,[1]listing2017!$F$7:$I$226,4,0)</f>
        <v>TUS</v>
      </c>
      <c r="E129" s="55">
        <v>708771.9</v>
      </c>
      <c r="F129" s="55">
        <v>1251956.1000000001</v>
      </c>
      <c r="G129" s="46">
        <v>1960728</v>
      </c>
      <c r="H129" s="55">
        <v>316552.3</v>
      </c>
      <c r="I129" s="46">
        <v>0</v>
      </c>
      <c r="J129" s="49">
        <v>316552.3</v>
      </c>
      <c r="K129" s="55">
        <v>1644175.7</v>
      </c>
      <c r="L129" s="55">
        <v>89714.6</v>
      </c>
      <c r="M129" s="55">
        <v>86515.1</v>
      </c>
      <c r="N129" s="49">
        <v>3199.5</v>
      </c>
      <c r="O129" s="46">
        <v>9778.6</v>
      </c>
      <c r="P129" s="46">
        <v>37629.599999999999</v>
      </c>
      <c r="Q129" s="46">
        <v>0</v>
      </c>
      <c r="R129" s="46">
        <v>0</v>
      </c>
      <c r="S129" s="46">
        <v>0</v>
      </c>
      <c r="T129" s="38">
        <v>-24651.5</v>
      </c>
      <c r="U129" s="17">
        <f t="shared" si="5"/>
        <v>378.33932766805424</v>
      </c>
      <c r="V129" s="44">
        <v>4345770</v>
      </c>
    </row>
    <row r="130" spans="1:22" s="20" customFormat="1" x14ac:dyDescent="0.2">
      <c r="A130" s="19">
        <f t="shared" si="4"/>
        <v>126</v>
      </c>
      <c r="B130" s="46" t="s">
        <v>143</v>
      </c>
      <c r="C130" s="47">
        <v>527</v>
      </c>
      <c r="D130" s="48" t="str">
        <f>VLOOKUP(C130,[1]listing2017!$F$7:$I$226,4,0)</f>
        <v>OLL</v>
      </c>
      <c r="E130" s="38">
        <v>2611.4</v>
      </c>
      <c r="F130" s="38">
        <v>928024.8</v>
      </c>
      <c r="G130" s="46">
        <v>930636.20000000007</v>
      </c>
      <c r="H130" s="55">
        <v>48734.8</v>
      </c>
      <c r="I130" s="46">
        <v>0</v>
      </c>
      <c r="J130" s="49">
        <v>48734.8</v>
      </c>
      <c r="K130" s="55">
        <v>881901.4</v>
      </c>
      <c r="L130" s="55">
        <v>30331.8</v>
      </c>
      <c r="M130" s="46">
        <v>0</v>
      </c>
      <c r="N130" s="49">
        <v>30331.8</v>
      </c>
      <c r="O130" s="46">
        <v>0</v>
      </c>
      <c r="P130" s="55">
        <v>56414.400000000001</v>
      </c>
      <c r="Q130" s="46">
        <v>0</v>
      </c>
      <c r="R130" s="46">
        <v>0</v>
      </c>
      <c r="S130" s="46">
        <v>0</v>
      </c>
      <c r="T130" s="38">
        <v>-26082.6</v>
      </c>
      <c r="U130" s="17">
        <f t="shared" si="5"/>
        <v>90.913011982788092</v>
      </c>
      <c r="V130" s="44">
        <v>9700497</v>
      </c>
    </row>
    <row r="131" spans="1:22" s="20" customFormat="1" x14ac:dyDescent="0.2">
      <c r="A131" s="19">
        <f t="shared" si="4"/>
        <v>127</v>
      </c>
      <c r="B131" s="46" t="s">
        <v>171</v>
      </c>
      <c r="C131" s="47">
        <v>502</v>
      </c>
      <c r="D131" s="48" t="str">
        <f>VLOOKUP(C131,[1]listing2017!$F$7:$I$226,4,0)</f>
        <v>DKS</v>
      </c>
      <c r="E131" s="38">
        <v>2093797.2</v>
      </c>
      <c r="F131" s="38">
        <v>36058674.100000001</v>
      </c>
      <c r="G131" s="46">
        <v>38152471.300000004</v>
      </c>
      <c r="H131" s="55">
        <v>148997.1</v>
      </c>
      <c r="I131" s="55">
        <v>565040</v>
      </c>
      <c r="J131" s="49">
        <v>714037.1</v>
      </c>
      <c r="K131" s="55">
        <v>37438434.200000003</v>
      </c>
      <c r="L131" s="55">
        <v>11473039.300000001</v>
      </c>
      <c r="M131" s="55">
        <v>10199857.6</v>
      </c>
      <c r="N131" s="49">
        <v>1273181.7000000011</v>
      </c>
      <c r="O131" s="46">
        <v>81321.7</v>
      </c>
      <c r="P131" s="46">
        <v>1256979.6000000001</v>
      </c>
      <c r="Q131" s="46">
        <v>2.1</v>
      </c>
      <c r="R131" s="55">
        <v>-129013.6</v>
      </c>
      <c r="S131" s="55">
        <v>1453.2</v>
      </c>
      <c r="T131" s="38">
        <v>-32940.9</v>
      </c>
      <c r="U131" s="17">
        <f t="shared" si="5"/>
        <v>513.88458086869343</v>
      </c>
      <c r="V131" s="44">
        <v>72853780</v>
      </c>
    </row>
    <row r="132" spans="1:22" s="20" customFormat="1" x14ac:dyDescent="0.2">
      <c r="A132" s="19">
        <f t="shared" si="4"/>
        <v>128</v>
      </c>
      <c r="B132" s="46" t="s">
        <v>63</v>
      </c>
      <c r="C132" s="47">
        <v>490</v>
      </c>
      <c r="D132" s="48" t="str">
        <f>VLOOKUP(C132,[1]listing2017!$F$7:$I$226,4,0)</f>
        <v>SDT</v>
      </c>
      <c r="E132" s="38">
        <v>28263.5</v>
      </c>
      <c r="F132" s="38">
        <v>219412.5</v>
      </c>
      <c r="G132" s="46">
        <v>247676</v>
      </c>
      <c r="H132" s="55">
        <v>740804.8</v>
      </c>
      <c r="I132" s="46">
        <v>0</v>
      </c>
      <c r="J132" s="49">
        <v>740804.8</v>
      </c>
      <c r="K132" s="55">
        <v>-493128.8</v>
      </c>
      <c r="L132" s="46">
        <v>0</v>
      </c>
      <c r="M132" s="46">
        <v>0</v>
      </c>
      <c r="N132" s="49">
        <v>0</v>
      </c>
      <c r="O132" s="46">
        <v>0</v>
      </c>
      <c r="P132" s="46">
        <v>25264.1</v>
      </c>
      <c r="Q132" s="46">
        <v>-10684</v>
      </c>
      <c r="R132" s="46">
        <v>0</v>
      </c>
      <c r="S132" s="46">
        <v>0</v>
      </c>
      <c r="T132" s="38">
        <v>-35948.1</v>
      </c>
      <c r="U132" s="17">
        <f t="shared" si="5"/>
        <v>-12363.765826751911</v>
      </c>
      <c r="V132" s="44">
        <v>39885</v>
      </c>
    </row>
    <row r="133" spans="1:22" s="20" customFormat="1" x14ac:dyDescent="0.2">
      <c r="A133" s="19">
        <f t="shared" si="4"/>
        <v>129</v>
      </c>
      <c r="B133" s="46" t="s">
        <v>75</v>
      </c>
      <c r="C133" s="47">
        <v>369</v>
      </c>
      <c r="D133" s="48" t="str">
        <f>VLOOKUP(C133,[1]listing2017!$F$7:$I$226,4,0)</f>
        <v>AAR</v>
      </c>
      <c r="E133" s="55">
        <v>286553.5</v>
      </c>
      <c r="F133" s="55">
        <v>816026.8</v>
      </c>
      <c r="G133" s="46">
        <v>1102580.3</v>
      </c>
      <c r="H133" s="55">
        <v>94983.2</v>
      </c>
      <c r="I133" s="55">
        <v>37092.199999999997</v>
      </c>
      <c r="J133" s="49">
        <v>132075.4</v>
      </c>
      <c r="K133" s="55">
        <v>970504.9</v>
      </c>
      <c r="L133" s="55">
        <v>5454.5</v>
      </c>
      <c r="M133" s="46">
        <v>0</v>
      </c>
      <c r="N133" s="49">
        <v>5454.5</v>
      </c>
      <c r="O133" s="55">
        <v>995.3</v>
      </c>
      <c r="P133" s="46">
        <v>44750.1</v>
      </c>
      <c r="Q133" s="46">
        <v>0</v>
      </c>
      <c r="R133" s="46">
        <v>0</v>
      </c>
      <c r="S133" s="46">
        <v>0</v>
      </c>
      <c r="T133" s="38">
        <v>-38300.300000000003</v>
      </c>
      <c r="U133" s="17">
        <f t="shared" ref="U133:U164" si="6">K133*1000/V133</f>
        <v>6976.7794112361162</v>
      </c>
      <c r="V133" s="44">
        <v>139105</v>
      </c>
    </row>
    <row r="134" spans="1:22" s="20" customFormat="1" x14ac:dyDescent="0.2">
      <c r="A134" s="19">
        <f t="shared" si="4"/>
        <v>130</v>
      </c>
      <c r="B134" s="46" t="s">
        <v>134</v>
      </c>
      <c r="C134" s="47">
        <v>61</v>
      </c>
      <c r="D134" s="48" t="str">
        <f>VLOOKUP(C134,[1]listing2017!$F$7:$I$226,4,0)</f>
        <v>JGV</v>
      </c>
      <c r="E134" s="55">
        <v>48383.1</v>
      </c>
      <c r="F134" s="55">
        <v>281874.5</v>
      </c>
      <c r="G134" s="46">
        <v>330257.59999999998</v>
      </c>
      <c r="H134" s="55">
        <v>118180.4</v>
      </c>
      <c r="I134" s="55">
        <v>200000</v>
      </c>
      <c r="J134" s="49">
        <v>318180.40000000002</v>
      </c>
      <c r="K134" s="55">
        <v>12077.2</v>
      </c>
      <c r="L134" s="46">
        <v>0</v>
      </c>
      <c r="M134" s="46">
        <v>0</v>
      </c>
      <c r="N134" s="49">
        <v>0</v>
      </c>
      <c r="O134" s="46">
        <v>15240</v>
      </c>
      <c r="P134" s="46">
        <v>61203.6</v>
      </c>
      <c r="Q134" s="46">
        <v>0</v>
      </c>
      <c r="R134" s="46">
        <v>0</v>
      </c>
      <c r="S134" s="46">
        <v>0</v>
      </c>
      <c r="T134" s="38">
        <v>-45963.6</v>
      </c>
      <c r="U134" s="17">
        <f t="shared" si="6"/>
        <v>162.83352883280077</v>
      </c>
      <c r="V134" s="44">
        <v>74169</v>
      </c>
    </row>
    <row r="135" spans="1:22" s="20" customFormat="1" x14ac:dyDescent="0.2">
      <c r="A135" s="19">
        <f t="shared" si="4"/>
        <v>131</v>
      </c>
      <c r="B135" s="46" t="s">
        <v>146</v>
      </c>
      <c r="C135" s="47">
        <v>246</v>
      </c>
      <c r="D135" s="48" t="str">
        <f>VLOOKUP(C135,[1]listing2017!$F$7:$I$226,4,0)</f>
        <v>SUN</v>
      </c>
      <c r="E135" s="38">
        <v>2757245.2</v>
      </c>
      <c r="F135" s="38">
        <v>34141.1</v>
      </c>
      <c r="G135" s="46">
        <v>2791386.3000000003</v>
      </c>
      <c r="H135" s="55">
        <v>755297.6</v>
      </c>
      <c r="I135" s="55">
        <v>714131.9</v>
      </c>
      <c r="J135" s="49">
        <v>1469429.5</v>
      </c>
      <c r="K135" s="55">
        <v>1321956.8</v>
      </c>
      <c r="L135" s="55">
        <v>13280.2</v>
      </c>
      <c r="M135" s="55">
        <v>0</v>
      </c>
      <c r="N135" s="49">
        <v>13280.2</v>
      </c>
      <c r="O135" s="46">
        <v>0.8</v>
      </c>
      <c r="P135" s="46">
        <v>61213.3</v>
      </c>
      <c r="Q135" s="55">
        <v>0.1</v>
      </c>
      <c r="R135" s="46">
        <v>0</v>
      </c>
      <c r="S135" s="55">
        <v>0.4</v>
      </c>
      <c r="T135" s="38">
        <v>-47932.6</v>
      </c>
      <c r="U135" s="17">
        <f t="shared" si="6"/>
        <v>25.290496286154827</v>
      </c>
      <c r="V135" s="44">
        <v>52270892</v>
      </c>
    </row>
    <row r="136" spans="1:22" s="20" customFormat="1" x14ac:dyDescent="0.2">
      <c r="A136" s="19">
        <f t="shared" ref="A136:A179" si="7">+A135+1</f>
        <v>132</v>
      </c>
      <c r="B136" s="46" t="s">
        <v>132</v>
      </c>
      <c r="C136" s="47">
        <v>452</v>
      </c>
      <c r="D136" s="48" t="str">
        <f>VLOOKUP(C136,[1]listing2017!$F$7:$I$226,4,0)</f>
        <v>AOI</v>
      </c>
      <c r="E136" s="55">
        <v>465912.5</v>
      </c>
      <c r="F136" s="55">
        <v>2229355.5</v>
      </c>
      <c r="G136" s="46">
        <v>2695268</v>
      </c>
      <c r="H136" s="55">
        <v>214794.2</v>
      </c>
      <c r="I136" s="55">
        <v>5542441.7999999998</v>
      </c>
      <c r="J136" s="49">
        <v>5757236</v>
      </c>
      <c r="K136" s="55">
        <v>-3061968</v>
      </c>
      <c r="L136" s="55">
        <v>98035.3</v>
      </c>
      <c r="M136" s="55">
        <v>167.9</v>
      </c>
      <c r="N136" s="49">
        <v>97867.400000000009</v>
      </c>
      <c r="O136" s="46">
        <v>148.9</v>
      </c>
      <c r="P136" s="46">
        <v>149757.5</v>
      </c>
      <c r="Q136" s="46">
        <v>0</v>
      </c>
      <c r="R136" s="46">
        <v>0</v>
      </c>
      <c r="S136" s="46">
        <v>0</v>
      </c>
      <c r="T136" s="38">
        <v>-51741.2</v>
      </c>
      <c r="U136" s="17">
        <f t="shared" si="6"/>
        <v>-1323.6483796377349</v>
      </c>
      <c r="V136" s="44">
        <v>2313279</v>
      </c>
    </row>
    <row r="137" spans="1:22" s="20" customFormat="1" x14ac:dyDescent="0.2">
      <c r="A137" s="19">
        <f t="shared" si="7"/>
        <v>133</v>
      </c>
      <c r="B137" s="46" t="s">
        <v>106</v>
      </c>
      <c r="C137" s="47">
        <v>201</v>
      </c>
      <c r="D137" s="48" t="str">
        <f>VLOOKUP(C137,[1]listing2017!$F$7:$I$226,4,0)</f>
        <v>JLT</v>
      </c>
      <c r="E137" s="55">
        <v>46836.1</v>
      </c>
      <c r="F137" s="55">
        <v>8950.4</v>
      </c>
      <c r="G137" s="46">
        <v>55786.5</v>
      </c>
      <c r="H137" s="55">
        <v>136839</v>
      </c>
      <c r="I137" s="46">
        <v>0</v>
      </c>
      <c r="J137" s="49">
        <v>136839</v>
      </c>
      <c r="K137" s="55">
        <v>-81052.5</v>
      </c>
      <c r="L137" s="46">
        <v>0</v>
      </c>
      <c r="M137" s="46">
        <v>0</v>
      </c>
      <c r="N137" s="49">
        <v>0</v>
      </c>
      <c r="O137" s="46">
        <v>0</v>
      </c>
      <c r="P137" s="46">
        <v>53510.5</v>
      </c>
      <c r="Q137" s="46">
        <v>0</v>
      </c>
      <c r="R137" s="46">
        <v>0</v>
      </c>
      <c r="S137" s="46">
        <v>0</v>
      </c>
      <c r="T137" s="38">
        <v>-53510.5</v>
      </c>
      <c r="U137" s="17">
        <f t="shared" si="6"/>
        <v>-1557.0251267865376</v>
      </c>
      <c r="V137" s="44">
        <v>52056</v>
      </c>
    </row>
    <row r="138" spans="1:22" s="20" customFormat="1" x14ac:dyDescent="0.2">
      <c r="A138" s="19">
        <f t="shared" si="7"/>
        <v>134</v>
      </c>
      <c r="B138" s="46" t="s">
        <v>149</v>
      </c>
      <c r="C138" s="47">
        <v>185</v>
      </c>
      <c r="D138" s="48" t="str">
        <f>VLOOKUP(C138,[1]listing2017!$F$7:$I$226,4,0)</f>
        <v>IHU</v>
      </c>
      <c r="E138" s="55">
        <v>210057.3</v>
      </c>
      <c r="F138" s="55">
        <v>528745.69999999995</v>
      </c>
      <c r="G138" s="46">
        <v>738803</v>
      </c>
      <c r="H138" s="55">
        <v>874250.9</v>
      </c>
      <c r="I138" s="46">
        <v>0</v>
      </c>
      <c r="J138" s="49">
        <v>874250.9</v>
      </c>
      <c r="K138" s="55">
        <v>-135447.9</v>
      </c>
      <c r="L138" s="55">
        <v>4204.2</v>
      </c>
      <c r="M138" s="46">
        <v>0</v>
      </c>
      <c r="N138" s="49">
        <v>4204.2</v>
      </c>
      <c r="O138" s="46">
        <v>0</v>
      </c>
      <c r="P138" s="55">
        <v>62585.3</v>
      </c>
      <c r="Q138" s="46">
        <v>0</v>
      </c>
      <c r="R138" s="46">
        <v>0</v>
      </c>
      <c r="S138" s="46">
        <v>0</v>
      </c>
      <c r="T138" s="38">
        <v>-58381.1</v>
      </c>
      <c r="U138" s="17">
        <f t="shared" si="6"/>
        <v>-745.97760655611307</v>
      </c>
      <c r="V138" s="44">
        <v>181571</v>
      </c>
    </row>
    <row r="139" spans="1:22" s="20" customFormat="1" x14ac:dyDescent="0.2">
      <c r="A139" s="19">
        <f t="shared" si="7"/>
        <v>135</v>
      </c>
      <c r="B139" s="46" t="s">
        <v>144</v>
      </c>
      <c r="C139" s="47">
        <v>366</v>
      </c>
      <c r="D139" s="48" t="str">
        <f>VLOOKUP(C139,[1]listing2017!$F$7:$I$226,4,0)</f>
        <v>DZG</v>
      </c>
      <c r="E139" s="38">
        <v>114202</v>
      </c>
      <c r="F139" s="38">
        <v>949603.4</v>
      </c>
      <c r="G139" s="46">
        <v>1063805.3999999999</v>
      </c>
      <c r="H139" s="55">
        <v>423345.5</v>
      </c>
      <c r="I139" s="46">
        <v>0</v>
      </c>
      <c r="J139" s="49">
        <v>423345.5</v>
      </c>
      <c r="K139" s="55">
        <v>640459.9</v>
      </c>
      <c r="L139" s="55">
        <v>120134.3</v>
      </c>
      <c r="M139" s="55">
        <v>181751.2</v>
      </c>
      <c r="N139" s="49">
        <v>-61616.900000000009</v>
      </c>
      <c r="O139" s="46">
        <v>0</v>
      </c>
      <c r="P139" s="46">
        <v>772.1</v>
      </c>
      <c r="Q139" s="46">
        <v>0</v>
      </c>
      <c r="R139" s="46">
        <v>0</v>
      </c>
      <c r="S139" s="46">
        <v>0</v>
      </c>
      <c r="T139" s="38">
        <v>-62389</v>
      </c>
      <c r="U139" s="17">
        <f t="shared" si="6"/>
        <v>71.597363978849231</v>
      </c>
      <c r="V139" s="44">
        <v>8945300</v>
      </c>
    </row>
    <row r="140" spans="1:22" s="20" customFormat="1" x14ac:dyDescent="0.2">
      <c r="A140" s="19">
        <f t="shared" si="7"/>
        <v>136</v>
      </c>
      <c r="B140" s="46" t="s">
        <v>135</v>
      </c>
      <c r="C140" s="47">
        <v>359</v>
      </c>
      <c r="D140" s="48" t="str">
        <f>VLOOKUP(C140,[1]listing2017!$F$7:$I$226,4,0)</f>
        <v>NRS</v>
      </c>
      <c r="E140" s="55">
        <v>1209672.7</v>
      </c>
      <c r="F140" s="55">
        <v>802157.5</v>
      </c>
      <c r="G140" s="46">
        <v>2011830.2</v>
      </c>
      <c r="H140" s="55">
        <v>273276.2</v>
      </c>
      <c r="I140" s="46">
        <v>0</v>
      </c>
      <c r="J140" s="49">
        <v>273276.2</v>
      </c>
      <c r="K140" s="55">
        <v>1738554</v>
      </c>
      <c r="L140" s="55">
        <v>54898.2</v>
      </c>
      <c r="M140" s="55">
        <v>36247.800000000003</v>
      </c>
      <c r="N140" s="49">
        <v>18650.399999999994</v>
      </c>
      <c r="O140" s="46">
        <v>0</v>
      </c>
      <c r="P140" s="55">
        <v>82599.5</v>
      </c>
      <c r="Q140" s="55">
        <v>15</v>
      </c>
      <c r="R140" s="46">
        <v>0</v>
      </c>
      <c r="S140" s="46">
        <v>0</v>
      </c>
      <c r="T140" s="38">
        <v>-63934.1</v>
      </c>
      <c r="U140" s="17">
        <f t="shared" si="6"/>
        <v>9411.6812741239592</v>
      </c>
      <c r="V140" s="44">
        <v>184723</v>
      </c>
    </row>
    <row r="141" spans="1:22" s="20" customFormat="1" x14ac:dyDescent="0.2">
      <c r="A141" s="19">
        <f t="shared" si="7"/>
        <v>137</v>
      </c>
      <c r="B141" s="46" t="s">
        <v>184</v>
      </c>
      <c r="C141" s="61">
        <v>373</v>
      </c>
      <c r="D141" s="62" t="s">
        <v>180</v>
      </c>
      <c r="E141" s="38">
        <v>43776.6</v>
      </c>
      <c r="F141" s="38">
        <v>116456.3</v>
      </c>
      <c r="G141" s="46">
        <v>160232.9</v>
      </c>
      <c r="H141" s="55">
        <v>3623970.7</v>
      </c>
      <c r="I141" s="46">
        <v>0</v>
      </c>
      <c r="J141" s="49">
        <v>3623970.7</v>
      </c>
      <c r="K141" s="55">
        <v>-3463737.8</v>
      </c>
      <c r="L141" s="55">
        <v>34914.800000000003</v>
      </c>
      <c r="M141" s="46"/>
      <c r="N141" s="49">
        <v>34914.800000000003</v>
      </c>
      <c r="O141" s="46">
        <v>0.3</v>
      </c>
      <c r="P141" s="46">
        <v>99698.200000000012</v>
      </c>
      <c r="Q141" s="46">
        <v>9.4</v>
      </c>
      <c r="R141" s="46"/>
      <c r="S141" s="46"/>
      <c r="T141" s="38">
        <v>-64773.7</v>
      </c>
      <c r="U141" s="17">
        <f t="shared" si="6"/>
        <v>-36682.034609111899</v>
      </c>
      <c r="V141" s="63">
        <v>94426</v>
      </c>
    </row>
    <row r="142" spans="1:22" s="20" customFormat="1" x14ac:dyDescent="0.2">
      <c r="A142" s="19">
        <f t="shared" si="7"/>
        <v>138</v>
      </c>
      <c r="B142" s="46" t="s">
        <v>147</v>
      </c>
      <c r="C142" s="47">
        <v>9</v>
      </c>
      <c r="D142" s="48" t="str">
        <f>VLOOKUP(C142,[1]listing2017!$F$7:$I$226,4,0)</f>
        <v>MNH</v>
      </c>
      <c r="E142" s="55">
        <v>1881027.3</v>
      </c>
      <c r="F142" s="55">
        <v>995836.4</v>
      </c>
      <c r="G142" s="46">
        <v>2876863.7</v>
      </c>
      <c r="H142" s="55">
        <v>2079174.9</v>
      </c>
      <c r="I142" s="55">
        <v>680309.5</v>
      </c>
      <c r="J142" s="49">
        <v>2759484.4</v>
      </c>
      <c r="K142" s="55">
        <v>117379.3</v>
      </c>
      <c r="L142" s="46">
        <v>0</v>
      </c>
      <c r="M142" s="46">
        <v>0</v>
      </c>
      <c r="N142" s="49">
        <v>0</v>
      </c>
      <c r="O142" s="46">
        <v>428188.8</v>
      </c>
      <c r="P142" s="46">
        <v>493563</v>
      </c>
      <c r="Q142" s="46">
        <v>13.4</v>
      </c>
      <c r="R142" s="46">
        <v>0</v>
      </c>
      <c r="S142" s="55">
        <v>3212.9</v>
      </c>
      <c r="T142" s="38">
        <v>-68573.7</v>
      </c>
      <c r="U142" s="17">
        <f t="shared" si="6"/>
        <v>247.55000379615493</v>
      </c>
      <c r="V142" s="44">
        <v>474164</v>
      </c>
    </row>
    <row r="143" spans="1:22" s="20" customFormat="1" x14ac:dyDescent="0.2">
      <c r="A143" s="19">
        <f t="shared" si="7"/>
        <v>139</v>
      </c>
      <c r="B143" s="46" t="s">
        <v>173</v>
      </c>
      <c r="C143" s="47">
        <v>531</v>
      </c>
      <c r="D143" s="48" t="str">
        <f>VLOOKUP(C143,[1]listing2017!$F$7:$I$226,4,0)</f>
        <v>NKT</v>
      </c>
      <c r="E143" s="38">
        <v>655201</v>
      </c>
      <c r="F143" s="38">
        <v>2603344.6</v>
      </c>
      <c r="G143" s="46">
        <v>3258545.6</v>
      </c>
      <c r="H143" s="55">
        <v>2307262.2999999998</v>
      </c>
      <c r="I143" s="55">
        <v>2350350.2000000002</v>
      </c>
      <c r="J143" s="49">
        <v>4657612.5</v>
      </c>
      <c r="K143" s="55">
        <v>-1399066.9</v>
      </c>
      <c r="L143" s="46">
        <v>0</v>
      </c>
      <c r="M143" s="46">
        <v>0</v>
      </c>
      <c r="N143" s="49">
        <v>0</v>
      </c>
      <c r="O143" s="46">
        <v>0</v>
      </c>
      <c r="P143" s="55">
        <v>69769.100000000006</v>
      </c>
      <c r="Q143" s="46">
        <v>3.7</v>
      </c>
      <c r="R143" s="46">
        <v>0</v>
      </c>
      <c r="S143" s="46">
        <v>0</v>
      </c>
      <c r="T143" s="38">
        <v>-69765.399999999994</v>
      </c>
      <c r="U143" s="17">
        <f t="shared" si="6"/>
        <v>-110.89868743926725</v>
      </c>
      <c r="V143" s="44">
        <v>12615721</v>
      </c>
    </row>
    <row r="144" spans="1:22" s="20" customFormat="1" x14ac:dyDescent="0.2">
      <c r="A144" s="19">
        <f t="shared" si="7"/>
        <v>140</v>
      </c>
      <c r="B144" s="46" t="s">
        <v>156</v>
      </c>
      <c r="C144" s="47">
        <v>377</v>
      </c>
      <c r="D144" s="48" t="str">
        <f>VLOOKUP(C144,[1]listing2017!$F$7:$I$226,4,0)</f>
        <v>SVR</v>
      </c>
      <c r="E144" s="55">
        <v>1614592.7</v>
      </c>
      <c r="F144" s="55">
        <v>1931863.9</v>
      </c>
      <c r="G144" s="46">
        <v>3546456.5999999996</v>
      </c>
      <c r="H144" s="55">
        <v>342475.2</v>
      </c>
      <c r="I144" s="46">
        <v>0</v>
      </c>
      <c r="J144" s="49">
        <v>342475.2</v>
      </c>
      <c r="K144" s="55">
        <v>3203981.4</v>
      </c>
      <c r="L144" s="55">
        <v>20000</v>
      </c>
      <c r="M144" s="55">
        <v>19261.099999999999</v>
      </c>
      <c r="N144" s="49">
        <v>738.90000000000146</v>
      </c>
      <c r="O144" s="46">
        <v>0</v>
      </c>
      <c r="P144" s="46">
        <v>72288.400000000009</v>
      </c>
      <c r="Q144" s="46">
        <v>0</v>
      </c>
      <c r="R144" s="46">
        <v>0</v>
      </c>
      <c r="S144" s="46">
        <v>0</v>
      </c>
      <c r="T144" s="38">
        <v>-71549.5</v>
      </c>
      <c r="U144" s="17">
        <f t="shared" si="6"/>
        <v>20531.235341612519</v>
      </c>
      <c r="V144" s="44">
        <v>156054</v>
      </c>
    </row>
    <row r="145" spans="1:22" s="20" customFormat="1" x14ac:dyDescent="0.2">
      <c r="A145" s="19">
        <f t="shared" si="7"/>
        <v>141</v>
      </c>
      <c r="B145" s="46" t="s">
        <v>157</v>
      </c>
      <c r="C145" s="47">
        <v>179</v>
      </c>
      <c r="D145" s="48" t="str">
        <f>VLOOKUP(C145,[1]listing2017!$F$7:$I$226,4,0)</f>
        <v>HHN</v>
      </c>
      <c r="E145" s="38">
        <v>5345376.9000000004</v>
      </c>
      <c r="F145" s="38">
        <v>2720493</v>
      </c>
      <c r="G145" s="46">
        <v>8065869.9000000004</v>
      </c>
      <c r="H145" s="55">
        <v>7606342.7999999998</v>
      </c>
      <c r="I145" s="55">
        <v>974993.5</v>
      </c>
      <c r="J145" s="49">
        <v>8581336.3000000007</v>
      </c>
      <c r="K145" s="55">
        <v>-515466.4</v>
      </c>
      <c r="L145" s="55">
        <v>377569.2</v>
      </c>
      <c r="M145" s="55">
        <v>359155.20000000001</v>
      </c>
      <c r="N145" s="49">
        <v>18414</v>
      </c>
      <c r="O145" s="46">
        <v>18226.599999999999</v>
      </c>
      <c r="P145" s="46">
        <v>109807.1</v>
      </c>
      <c r="Q145" s="46">
        <v>0</v>
      </c>
      <c r="R145" s="46">
        <v>0</v>
      </c>
      <c r="S145" s="46">
        <v>0</v>
      </c>
      <c r="T145" s="38">
        <v>-73166.5</v>
      </c>
      <c r="U145" s="17">
        <f t="shared" si="6"/>
        <v>-955.42552106984976</v>
      </c>
      <c r="V145" s="44">
        <v>539515</v>
      </c>
    </row>
    <row r="146" spans="1:22" s="20" customFormat="1" x14ac:dyDescent="0.2">
      <c r="A146" s="19">
        <f t="shared" si="7"/>
        <v>142</v>
      </c>
      <c r="B146" s="46" t="s">
        <v>139</v>
      </c>
      <c r="C146" s="47">
        <v>317</v>
      </c>
      <c r="D146" s="48" t="str">
        <f>VLOOKUP(C146,[1]listing2017!$F$7:$I$226,4,0)</f>
        <v>SIL</v>
      </c>
      <c r="E146" s="55">
        <v>2231165.7999999998</v>
      </c>
      <c r="F146" s="55">
        <v>664460.6</v>
      </c>
      <c r="G146" s="46">
        <v>2895626.4</v>
      </c>
      <c r="H146" s="55">
        <v>1212382.2</v>
      </c>
      <c r="I146" s="55">
        <v>798000</v>
      </c>
      <c r="J146" s="49">
        <v>2010382.2</v>
      </c>
      <c r="K146" s="55">
        <v>885244.2</v>
      </c>
      <c r="L146" s="55">
        <v>8605.6</v>
      </c>
      <c r="M146" s="46">
        <v>0</v>
      </c>
      <c r="N146" s="49">
        <v>8605.6</v>
      </c>
      <c r="O146" s="46">
        <v>0</v>
      </c>
      <c r="P146" s="46">
        <v>82341</v>
      </c>
      <c r="Q146" s="46">
        <v>0</v>
      </c>
      <c r="R146" s="46">
        <v>0</v>
      </c>
      <c r="S146" s="46">
        <v>0</v>
      </c>
      <c r="T146" s="38">
        <v>-73735.399999999994</v>
      </c>
      <c r="U146" s="17">
        <f t="shared" si="6"/>
        <v>19.105466795635799</v>
      </c>
      <c r="V146" s="44">
        <v>46334602</v>
      </c>
    </row>
    <row r="147" spans="1:22" s="20" customFormat="1" x14ac:dyDescent="0.2">
      <c r="A147" s="19">
        <f t="shared" si="7"/>
        <v>143</v>
      </c>
      <c r="B147" s="46" t="s">
        <v>58</v>
      </c>
      <c r="C147" s="47">
        <v>236</v>
      </c>
      <c r="D147" s="48" t="str">
        <f>VLOOKUP(C147,[1]listing2017!$F$7:$I$226,4,0)</f>
        <v>MVO</v>
      </c>
      <c r="E147" s="55">
        <v>9889825.9000000004</v>
      </c>
      <c r="F147" s="55">
        <v>5286853.3</v>
      </c>
      <c r="G147" s="46">
        <v>15176679.199999999</v>
      </c>
      <c r="H147" s="55">
        <v>3392705.1</v>
      </c>
      <c r="I147" s="55">
        <v>10391138.9</v>
      </c>
      <c r="J147" s="49">
        <v>13783844</v>
      </c>
      <c r="K147" s="55">
        <v>1392835.2</v>
      </c>
      <c r="L147" s="55">
        <v>2069312</v>
      </c>
      <c r="M147" s="55">
        <v>724426.7</v>
      </c>
      <c r="N147" s="49">
        <v>1344885.3</v>
      </c>
      <c r="O147" s="46">
        <v>310.10000000000002</v>
      </c>
      <c r="P147" s="46">
        <v>1419420.2</v>
      </c>
      <c r="Q147" s="46">
        <v>0</v>
      </c>
      <c r="R147" s="46">
        <v>0</v>
      </c>
      <c r="S147" s="46">
        <v>0</v>
      </c>
      <c r="T147" s="38">
        <v>-74224.800000000003</v>
      </c>
      <c r="U147" s="17">
        <f t="shared" si="6"/>
        <v>1513.492321350373</v>
      </c>
      <c r="V147" s="44">
        <v>920279</v>
      </c>
    </row>
    <row r="148" spans="1:22" s="20" customFormat="1" x14ac:dyDescent="0.2">
      <c r="A148" s="19">
        <f t="shared" si="7"/>
        <v>144</v>
      </c>
      <c r="B148" s="64" t="s">
        <v>227</v>
      </c>
      <c r="C148" s="65" t="s">
        <v>228</v>
      </c>
      <c r="D148" s="69" t="s">
        <v>229</v>
      </c>
      <c r="E148" s="55">
        <v>37668.199999999997</v>
      </c>
      <c r="F148" s="55">
        <v>465354.9</v>
      </c>
      <c r="G148" s="46">
        <v>503023.10000000003</v>
      </c>
      <c r="H148" s="55">
        <v>196266.4</v>
      </c>
      <c r="I148" s="18"/>
      <c r="J148" s="49">
        <v>196266.4</v>
      </c>
      <c r="K148" s="55">
        <v>306756.7</v>
      </c>
      <c r="L148" s="55">
        <v>23980</v>
      </c>
      <c r="M148" s="55"/>
      <c r="N148" s="49">
        <v>23980</v>
      </c>
      <c r="O148" s="18"/>
      <c r="P148" s="55">
        <v>98600</v>
      </c>
      <c r="Q148" s="55"/>
      <c r="R148" s="18"/>
      <c r="S148" s="55"/>
      <c r="T148" s="38">
        <v>-74620</v>
      </c>
      <c r="U148" s="17">
        <f t="shared" si="6"/>
        <v>1266.642304722501</v>
      </c>
      <c r="V148" s="70">
        <v>242181</v>
      </c>
    </row>
    <row r="149" spans="1:22" s="20" customFormat="1" x14ac:dyDescent="0.2">
      <c r="A149" s="19">
        <f t="shared" si="7"/>
        <v>145</v>
      </c>
      <c r="B149" s="46" t="s">
        <v>96</v>
      </c>
      <c r="C149" s="47">
        <v>161</v>
      </c>
      <c r="D149" s="48" t="str">
        <f>VLOOKUP(C149,[1]listing2017!$F$7:$I$226,4,0)</f>
        <v>AVH</v>
      </c>
      <c r="E149" s="55">
        <v>378645</v>
      </c>
      <c r="F149" s="55">
        <v>370689.8</v>
      </c>
      <c r="G149" s="46">
        <v>749334.8</v>
      </c>
      <c r="H149" s="55">
        <v>246785.9</v>
      </c>
      <c r="I149" s="55">
        <v>71372.399999999994</v>
      </c>
      <c r="J149" s="49">
        <v>318158.3</v>
      </c>
      <c r="K149" s="55">
        <v>431176.5</v>
      </c>
      <c r="L149" s="55">
        <v>82358.3</v>
      </c>
      <c r="M149" s="55">
        <v>35701.599999999999</v>
      </c>
      <c r="N149" s="49">
        <v>46656.700000000004</v>
      </c>
      <c r="O149" s="46">
        <v>0</v>
      </c>
      <c r="P149" s="46">
        <v>126690.79999999999</v>
      </c>
      <c r="Q149" s="46">
        <v>0</v>
      </c>
      <c r="R149" s="46">
        <v>0</v>
      </c>
      <c r="S149" s="46">
        <v>0</v>
      </c>
      <c r="T149" s="38">
        <v>-80034.100000000006</v>
      </c>
      <c r="U149" s="17">
        <f t="shared" si="6"/>
        <v>2060.9746188040726</v>
      </c>
      <c r="V149" s="44">
        <v>209210</v>
      </c>
    </row>
    <row r="150" spans="1:22" s="20" customFormat="1" x14ac:dyDescent="0.2">
      <c r="A150" s="19">
        <f t="shared" si="7"/>
        <v>146</v>
      </c>
      <c r="B150" s="46" t="s">
        <v>31</v>
      </c>
      <c r="C150" s="47">
        <v>460</v>
      </c>
      <c r="D150" s="48" t="str">
        <f>VLOOKUP(C150,[1]listing2017!$F$7:$I$226,4,0)</f>
        <v>SHV</v>
      </c>
      <c r="E150" s="38">
        <v>24407289.100000001</v>
      </c>
      <c r="F150" s="38">
        <v>89610524.299999997</v>
      </c>
      <c r="G150" s="46">
        <v>114017813.40000001</v>
      </c>
      <c r="H150" s="55">
        <v>59770654</v>
      </c>
      <c r="I150" s="55">
        <v>47600775.700000003</v>
      </c>
      <c r="J150" s="49">
        <v>107371429.7</v>
      </c>
      <c r="K150" s="55">
        <v>6646383.7000000002</v>
      </c>
      <c r="L150" s="55">
        <v>23571824.800000001</v>
      </c>
      <c r="M150" s="55">
        <v>21643291.699999999</v>
      </c>
      <c r="N150" s="49">
        <v>1928533.1000000015</v>
      </c>
      <c r="O150" s="46">
        <v>43304.9</v>
      </c>
      <c r="P150" s="46">
        <v>2178502.2000000002</v>
      </c>
      <c r="Q150" s="55">
        <v>116023.8</v>
      </c>
      <c r="R150" s="46">
        <v>0</v>
      </c>
      <c r="S150" s="46">
        <v>0</v>
      </c>
      <c r="T150" s="38">
        <v>-90640.4</v>
      </c>
      <c r="U150" s="17">
        <f t="shared" si="6"/>
        <v>495.2927696125098</v>
      </c>
      <c r="V150" s="44">
        <v>13419101</v>
      </c>
    </row>
    <row r="151" spans="1:22" s="20" customFormat="1" x14ac:dyDescent="0.2">
      <c r="A151" s="19">
        <f t="shared" si="7"/>
        <v>147</v>
      </c>
      <c r="B151" s="46" t="s">
        <v>136</v>
      </c>
      <c r="C151" s="47">
        <v>445</v>
      </c>
      <c r="D151" s="48" t="str">
        <f>VLOOKUP(C151,[1]listing2017!$F$7:$I$226,4,0)</f>
        <v>BTG</v>
      </c>
      <c r="E151" s="55">
        <v>2909077.8</v>
      </c>
      <c r="F151" s="55">
        <v>1935124.2</v>
      </c>
      <c r="G151" s="46">
        <v>4844202</v>
      </c>
      <c r="H151" s="55">
        <v>34871.5</v>
      </c>
      <c r="I151" s="55">
        <v>797789.2</v>
      </c>
      <c r="J151" s="49">
        <v>832660.7</v>
      </c>
      <c r="K151" s="55">
        <v>4011541.3</v>
      </c>
      <c r="L151" s="55">
        <v>1166971</v>
      </c>
      <c r="M151" s="55">
        <v>1263165.8999999999</v>
      </c>
      <c r="N151" s="49">
        <v>-96194.899999999907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38">
        <v>-96194.9</v>
      </c>
      <c r="U151" s="17">
        <f t="shared" si="6"/>
        <v>15880.499825817076</v>
      </c>
      <c r="V151" s="44">
        <v>252608</v>
      </c>
    </row>
    <row r="152" spans="1:22" s="20" customFormat="1" x14ac:dyDescent="0.2">
      <c r="A152" s="19">
        <f t="shared" si="7"/>
        <v>148</v>
      </c>
      <c r="B152" s="46" t="s">
        <v>151</v>
      </c>
      <c r="C152" s="47">
        <v>510</v>
      </c>
      <c r="D152" s="48" t="str">
        <f>VLOOKUP(C152,[1]listing2017!$F$7:$I$226,4,0)</f>
        <v>HBJ</v>
      </c>
      <c r="E152" s="55">
        <v>1272533.7</v>
      </c>
      <c r="F152" s="55">
        <v>3235856.4</v>
      </c>
      <c r="G152" s="46">
        <v>4508390.0999999996</v>
      </c>
      <c r="H152" s="55">
        <v>19853.7</v>
      </c>
      <c r="I152" s="46">
        <v>0</v>
      </c>
      <c r="J152" s="49">
        <v>19853.7</v>
      </c>
      <c r="K152" s="55">
        <v>4488536.4000000004</v>
      </c>
      <c r="L152" s="55">
        <v>793699</v>
      </c>
      <c r="M152" s="55"/>
      <c r="N152" s="49">
        <v>793699</v>
      </c>
      <c r="O152" s="46"/>
      <c r="P152" s="55">
        <v>897327.2</v>
      </c>
      <c r="Q152" s="55">
        <v>41.2</v>
      </c>
      <c r="R152" s="46">
        <v>0</v>
      </c>
      <c r="S152" s="55">
        <v>5018.3999999999996</v>
      </c>
      <c r="T152" s="38">
        <v>-103628.2</v>
      </c>
      <c r="U152" s="17">
        <f t="shared" si="6"/>
        <v>20.510584902211662</v>
      </c>
      <c r="V152" s="44">
        <v>218840000</v>
      </c>
    </row>
    <row r="153" spans="1:22" s="20" customFormat="1" x14ac:dyDescent="0.2">
      <c r="A153" s="19">
        <f t="shared" si="7"/>
        <v>149</v>
      </c>
      <c r="B153" s="46" t="s">
        <v>53</v>
      </c>
      <c r="C153" s="47">
        <v>521</v>
      </c>
      <c r="D153" s="48" t="str">
        <f>VLOOKUP(C153,[1]listing2017!$F$7:$I$226,4,0)</f>
        <v>JTB</v>
      </c>
      <c r="E153" s="38">
        <v>804414.8</v>
      </c>
      <c r="F153" s="38">
        <v>9624831.0999999996</v>
      </c>
      <c r="G153" s="46">
        <v>10429245.9</v>
      </c>
      <c r="H153" s="55">
        <v>1575759.2</v>
      </c>
      <c r="I153" s="55">
        <v>578030.4</v>
      </c>
      <c r="J153" s="49">
        <v>2153789.6</v>
      </c>
      <c r="K153" s="55">
        <v>8275456.2999999998</v>
      </c>
      <c r="L153" s="55">
        <v>2567231.9</v>
      </c>
      <c r="M153" s="55">
        <v>2514226.1</v>
      </c>
      <c r="N153" s="49">
        <v>53005.799999999814</v>
      </c>
      <c r="O153" s="55">
        <v>109</v>
      </c>
      <c r="P153" s="46">
        <v>170683.5</v>
      </c>
      <c r="Q153" s="46">
        <v>3224.8</v>
      </c>
      <c r="R153" s="46">
        <v>0</v>
      </c>
      <c r="S153" s="46"/>
      <c r="T153" s="38">
        <v>-114343.9</v>
      </c>
      <c r="U153" s="17">
        <f t="shared" si="6"/>
        <v>82.754563000000005</v>
      </c>
      <c r="V153" s="44">
        <v>100000000</v>
      </c>
    </row>
    <row r="154" spans="1:22" s="20" customFormat="1" x14ac:dyDescent="0.2">
      <c r="A154" s="19">
        <f t="shared" si="7"/>
        <v>150</v>
      </c>
      <c r="B154" s="57" t="s">
        <v>165</v>
      </c>
      <c r="C154" s="58">
        <v>537</v>
      </c>
      <c r="D154" s="59" t="str">
        <f>VLOOKUP(C154,[1]listing2017!$F$7:$I$226,4,0)</f>
        <v>ETR</v>
      </c>
      <c r="E154" s="60">
        <v>135834.20000000001</v>
      </c>
      <c r="F154" s="38">
        <v>5362559.8</v>
      </c>
      <c r="G154" s="46">
        <v>5498394</v>
      </c>
      <c r="H154" s="55">
        <v>378452.5</v>
      </c>
      <c r="I154" s="55">
        <v>65207</v>
      </c>
      <c r="J154" s="49">
        <v>443659.5</v>
      </c>
      <c r="K154" s="55">
        <v>5054734.5</v>
      </c>
      <c r="L154" s="55">
        <v>264983.59999999998</v>
      </c>
      <c r="M154" s="46">
        <v>0</v>
      </c>
      <c r="N154" s="49">
        <v>264983.59999999998</v>
      </c>
      <c r="O154" s="46">
        <v>64747.600000000006</v>
      </c>
      <c r="P154" s="46">
        <v>461503.39999999997</v>
      </c>
      <c r="Q154" s="55">
        <v>3.7</v>
      </c>
      <c r="R154" s="55">
        <v>-5000</v>
      </c>
      <c r="S154" s="46">
        <v>0</v>
      </c>
      <c r="T154" s="38">
        <v>-136770</v>
      </c>
      <c r="U154" s="17">
        <f t="shared" si="6"/>
        <v>109.40983766233767</v>
      </c>
      <c r="V154" s="44">
        <v>46200000</v>
      </c>
    </row>
    <row r="155" spans="1:22" s="20" customFormat="1" x14ac:dyDescent="0.2">
      <c r="A155" s="19">
        <f t="shared" si="7"/>
        <v>151</v>
      </c>
      <c r="B155" s="46" t="s">
        <v>162</v>
      </c>
      <c r="C155" s="47">
        <v>423</v>
      </c>
      <c r="D155" s="48" t="str">
        <f>VLOOKUP(C155,[1]listing2017!$F$7:$I$226,4,0)</f>
        <v>ATI</v>
      </c>
      <c r="E155" s="55">
        <v>1715583.7</v>
      </c>
      <c r="F155" s="55">
        <v>595204</v>
      </c>
      <c r="G155" s="46">
        <v>2310787.7000000002</v>
      </c>
      <c r="H155" s="55">
        <v>2049304</v>
      </c>
      <c r="I155" s="55">
        <v>180000</v>
      </c>
      <c r="J155" s="49">
        <v>2229304</v>
      </c>
      <c r="K155" s="55">
        <v>81483.7</v>
      </c>
      <c r="L155" s="46">
        <v>0</v>
      </c>
      <c r="M155" s="46">
        <v>0</v>
      </c>
      <c r="N155" s="49">
        <v>0</v>
      </c>
      <c r="O155" s="46">
        <v>0</v>
      </c>
      <c r="P155" s="55">
        <v>137762.1</v>
      </c>
      <c r="Q155" s="46">
        <v>0</v>
      </c>
      <c r="R155" s="46">
        <v>0</v>
      </c>
      <c r="S155" s="46">
        <v>0</v>
      </c>
      <c r="T155" s="38">
        <v>-137762.1</v>
      </c>
      <c r="U155" s="17">
        <f t="shared" si="6"/>
        <v>53.835364290565629</v>
      </c>
      <c r="V155" s="44">
        <v>1513572</v>
      </c>
    </row>
    <row r="156" spans="1:22" s="20" customFormat="1" x14ac:dyDescent="0.2">
      <c r="A156" s="19">
        <f t="shared" si="7"/>
        <v>152</v>
      </c>
      <c r="B156" s="46" t="s">
        <v>161</v>
      </c>
      <c r="C156" s="47">
        <v>402</v>
      </c>
      <c r="D156" s="48" t="str">
        <f>VLOOKUP(C156,[1]listing2017!$F$7:$I$226,4,0)</f>
        <v>ADU</v>
      </c>
      <c r="E156" s="55">
        <v>4812565.4000000004</v>
      </c>
      <c r="F156" s="55">
        <v>12975888.199999999</v>
      </c>
      <c r="G156" s="46">
        <v>17788453.600000001</v>
      </c>
      <c r="H156" s="55">
        <v>5783741</v>
      </c>
      <c r="I156" s="55">
        <v>1698510.5</v>
      </c>
      <c r="J156" s="49">
        <v>7482251.5</v>
      </c>
      <c r="K156" s="55">
        <v>10306202.1</v>
      </c>
      <c r="L156" s="55">
        <v>3503427.3</v>
      </c>
      <c r="M156" s="55">
        <v>3143921.9</v>
      </c>
      <c r="N156" s="49">
        <v>359505.39999999991</v>
      </c>
      <c r="O156" s="46">
        <v>45160.4</v>
      </c>
      <c r="P156" s="46">
        <v>546993.70000000007</v>
      </c>
      <c r="Q156" s="46">
        <v>0</v>
      </c>
      <c r="R156" s="46">
        <v>0</v>
      </c>
      <c r="S156" s="46">
        <v>0</v>
      </c>
      <c r="T156" s="38">
        <v>-142327.9</v>
      </c>
      <c r="U156" s="17">
        <f t="shared" si="6"/>
        <v>90975.072824532603</v>
      </c>
      <c r="V156" s="44">
        <v>113286</v>
      </c>
    </row>
    <row r="157" spans="1:22" s="20" customFormat="1" x14ac:dyDescent="0.2">
      <c r="A157" s="19">
        <f t="shared" si="7"/>
        <v>153</v>
      </c>
      <c r="B157" s="46" t="s">
        <v>137</v>
      </c>
      <c r="C157" s="47">
        <v>329</v>
      </c>
      <c r="D157" s="48" t="str">
        <f>VLOOKUP(C157,[1]listing2017!$F$7:$I$226,4,0)</f>
        <v>INT</v>
      </c>
      <c r="E157" s="55">
        <v>827179.5</v>
      </c>
      <c r="F157" s="55">
        <v>1048921.3</v>
      </c>
      <c r="G157" s="46">
        <v>1876100.8</v>
      </c>
      <c r="H157" s="55">
        <v>1124972.7</v>
      </c>
      <c r="I157" s="46">
        <v>0</v>
      </c>
      <c r="J157" s="49">
        <v>1124972.7</v>
      </c>
      <c r="K157" s="55">
        <v>751128.1</v>
      </c>
      <c r="L157" s="46">
        <v>0</v>
      </c>
      <c r="M157" s="55">
        <v>152489</v>
      </c>
      <c r="N157" s="49">
        <v>-152489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38">
        <v>-152489</v>
      </c>
      <c r="U157" s="17">
        <f t="shared" si="6"/>
        <v>1202.9925542495553</v>
      </c>
      <c r="V157" s="44">
        <v>624383</v>
      </c>
    </row>
    <row r="158" spans="1:22" s="20" customFormat="1" x14ac:dyDescent="0.2">
      <c r="A158" s="19">
        <f t="shared" si="7"/>
        <v>154</v>
      </c>
      <c r="B158" s="46" t="s">
        <v>55</v>
      </c>
      <c r="C158" s="47">
        <v>540</v>
      </c>
      <c r="D158" s="48" t="str">
        <f>VLOOKUP(C158,[1]listing2017!$F$7:$I$226,4,0)</f>
        <v>MRX</v>
      </c>
      <c r="E158" s="55">
        <v>4087480.3</v>
      </c>
      <c r="F158" s="55">
        <v>4302565.5</v>
      </c>
      <c r="G158" s="46">
        <v>8390045.8000000007</v>
      </c>
      <c r="H158" s="55">
        <v>2821000.6</v>
      </c>
      <c r="I158" s="46">
        <v>0</v>
      </c>
      <c r="J158" s="49">
        <v>2821000.6</v>
      </c>
      <c r="K158" s="55">
        <v>5569045.2000000002</v>
      </c>
      <c r="L158" s="55">
        <v>142775.1</v>
      </c>
      <c r="M158" s="55">
        <v>245754.2</v>
      </c>
      <c r="N158" s="49">
        <v>-102979.1</v>
      </c>
      <c r="O158" s="46">
        <v>0</v>
      </c>
      <c r="P158" s="55">
        <v>54401.1</v>
      </c>
      <c r="Q158" s="46">
        <v>0</v>
      </c>
      <c r="R158" s="46">
        <v>0</v>
      </c>
      <c r="S158" s="46">
        <v>0</v>
      </c>
      <c r="T158" s="38">
        <v>-157380.20000000001</v>
      </c>
      <c r="U158" s="17">
        <f t="shared" si="6"/>
        <v>85.671028382432127</v>
      </c>
      <c r="V158" s="44">
        <v>65005000</v>
      </c>
    </row>
    <row r="159" spans="1:22" s="20" customFormat="1" x14ac:dyDescent="0.2">
      <c r="A159" s="19">
        <f t="shared" si="7"/>
        <v>155</v>
      </c>
      <c r="B159" s="46" t="s">
        <v>160</v>
      </c>
      <c r="C159" s="47">
        <v>513</v>
      </c>
      <c r="D159" s="48" t="str">
        <f>VLOOKUP(C159,[1]listing2017!$F$7:$I$226,4,0)</f>
        <v>DZS</v>
      </c>
      <c r="E159" s="55">
        <v>2519938.7999999998</v>
      </c>
      <c r="F159" s="55">
        <v>6368026.2999999998</v>
      </c>
      <c r="G159" s="46">
        <v>8887965.0999999996</v>
      </c>
      <c r="H159" s="55">
        <v>3533138.7</v>
      </c>
      <c r="I159" s="55">
        <v>5306441.5</v>
      </c>
      <c r="J159" s="49">
        <v>8839580.1999999993</v>
      </c>
      <c r="K159" s="55">
        <v>48384.9</v>
      </c>
      <c r="L159" s="55">
        <v>1348126</v>
      </c>
      <c r="M159" s="55">
        <v>2326001.6</v>
      </c>
      <c r="N159" s="49">
        <v>-977875.60000000009</v>
      </c>
      <c r="O159" s="46">
        <v>1298925</v>
      </c>
      <c r="P159" s="46">
        <v>380525.7</v>
      </c>
      <c r="Q159" s="46">
        <v>34.299999999999997</v>
      </c>
      <c r="R159" s="55">
        <v>-103199.8</v>
      </c>
      <c r="S159" s="55">
        <v>41.4</v>
      </c>
      <c r="T159" s="38">
        <v>-162683.20000000001</v>
      </c>
      <c r="U159" s="17">
        <f t="shared" si="6"/>
        <v>0.63434808259587017</v>
      </c>
      <c r="V159" s="44">
        <v>76275000</v>
      </c>
    </row>
    <row r="160" spans="1:22" s="20" customFormat="1" x14ac:dyDescent="0.2">
      <c r="A160" s="19">
        <f t="shared" si="7"/>
        <v>156</v>
      </c>
      <c r="B160" s="46" t="s">
        <v>140</v>
      </c>
      <c r="C160" s="47">
        <v>380</v>
      </c>
      <c r="D160" s="48" t="str">
        <f>VLOOKUP(C160,[1]listing2017!$F$7:$I$226,4,0)</f>
        <v>DHU</v>
      </c>
      <c r="E160" s="55">
        <v>530747.80000000005</v>
      </c>
      <c r="F160" s="55">
        <v>1056273.3</v>
      </c>
      <c r="G160" s="46">
        <v>1587021.1</v>
      </c>
      <c r="H160" s="55">
        <v>535696.6</v>
      </c>
      <c r="I160" s="46">
        <v>0</v>
      </c>
      <c r="J160" s="49">
        <v>535696.6</v>
      </c>
      <c r="K160" s="55">
        <v>1051324.5</v>
      </c>
      <c r="L160" s="55">
        <v>1460913.8</v>
      </c>
      <c r="M160" s="55">
        <v>987656.7</v>
      </c>
      <c r="N160" s="49">
        <v>473257.10000000009</v>
      </c>
      <c r="O160" s="46">
        <v>5430.3</v>
      </c>
      <c r="P160" s="46">
        <v>608353.39999999991</v>
      </c>
      <c r="Q160" s="46">
        <v>-33062.6</v>
      </c>
      <c r="R160" s="46">
        <v>0</v>
      </c>
      <c r="S160" s="55">
        <v>3609.5</v>
      </c>
      <c r="T160" s="38">
        <v>-166338.1</v>
      </c>
      <c r="U160" s="17">
        <f t="shared" si="6"/>
        <v>1701.948947578021</v>
      </c>
      <c r="V160" s="44">
        <v>617718</v>
      </c>
    </row>
    <row r="161" spans="1:22" s="20" customFormat="1" x14ac:dyDescent="0.2">
      <c r="A161" s="19">
        <f t="shared" si="7"/>
        <v>157</v>
      </c>
      <c r="B161" s="46" t="s">
        <v>153</v>
      </c>
      <c r="C161" s="47">
        <v>239</v>
      </c>
      <c r="D161" s="48" t="str">
        <f>VLOOKUP(C161,[1]listing2017!$F$7:$I$226,4,0)</f>
        <v>BLC</v>
      </c>
      <c r="E161" s="55">
        <v>1784234</v>
      </c>
      <c r="F161" s="55">
        <v>336875.1</v>
      </c>
      <c r="G161" s="46">
        <v>2121109.1</v>
      </c>
      <c r="H161" s="55">
        <v>1464241.2</v>
      </c>
      <c r="I161" s="55">
        <v>932173.5</v>
      </c>
      <c r="J161" s="49">
        <v>2396414.7000000002</v>
      </c>
      <c r="K161" s="55">
        <v>-275305.59999999998</v>
      </c>
      <c r="L161" s="55">
        <v>63363</v>
      </c>
      <c r="M161" s="55">
        <v>38726.800000000003</v>
      </c>
      <c r="N161" s="49">
        <v>24636.199999999997</v>
      </c>
      <c r="O161" s="46">
        <v>14.8</v>
      </c>
      <c r="P161" s="46">
        <v>202635.6</v>
      </c>
      <c r="Q161" s="46">
        <v>0.5</v>
      </c>
      <c r="R161" s="46">
        <v>0</v>
      </c>
      <c r="S161" s="55">
        <v>1.4</v>
      </c>
      <c r="T161" s="38">
        <v>-177985.5</v>
      </c>
      <c r="U161" s="17">
        <f t="shared" si="6"/>
        <v>-1440.0334763050528</v>
      </c>
      <c r="V161" s="44">
        <v>191180</v>
      </c>
    </row>
    <row r="162" spans="1:22" s="20" customFormat="1" x14ac:dyDescent="0.2">
      <c r="A162" s="19">
        <f t="shared" si="7"/>
        <v>158</v>
      </c>
      <c r="B162" s="46" t="s">
        <v>163</v>
      </c>
      <c r="C162" s="47">
        <v>234</v>
      </c>
      <c r="D162" s="48" t="str">
        <f>VLOOKUP(C162,[1]listing2017!$F$7:$I$226,4,0)</f>
        <v>GHC</v>
      </c>
      <c r="E162" s="55">
        <v>4243188.7</v>
      </c>
      <c r="F162" s="55">
        <v>1702217.2</v>
      </c>
      <c r="G162" s="46">
        <v>5945405.9000000004</v>
      </c>
      <c r="H162" s="55">
        <v>5325039.8</v>
      </c>
      <c r="I162" s="46">
        <v>0</v>
      </c>
      <c r="J162" s="49">
        <v>5325039.8</v>
      </c>
      <c r="K162" s="55">
        <v>620366.1</v>
      </c>
      <c r="L162" s="55">
        <v>144758.6</v>
      </c>
      <c r="M162" s="55">
        <v>131304.79999999999</v>
      </c>
      <c r="N162" s="49">
        <v>13453.800000000017</v>
      </c>
      <c r="O162" s="55">
        <v>228.1</v>
      </c>
      <c r="P162" s="46">
        <v>195899</v>
      </c>
      <c r="Q162" s="46">
        <v>0</v>
      </c>
      <c r="R162" s="46">
        <v>0</v>
      </c>
      <c r="S162" s="46">
        <v>0</v>
      </c>
      <c r="T162" s="38">
        <v>-182217.1</v>
      </c>
      <c r="U162" s="17">
        <f t="shared" si="6"/>
        <v>2558.5905536492014</v>
      </c>
      <c r="V162" s="44">
        <v>242464</v>
      </c>
    </row>
    <row r="163" spans="1:22" x14ac:dyDescent="0.2">
      <c r="A163" s="19">
        <f t="shared" si="7"/>
        <v>159</v>
      </c>
      <c r="B163" s="46" t="s">
        <v>174</v>
      </c>
      <c r="C163" s="47">
        <v>530</v>
      </c>
      <c r="D163" s="48" t="str">
        <f>VLOOKUP(C163,[1]listing2017!$F$7:$I$226,4,0)</f>
        <v>RMC</v>
      </c>
      <c r="E163" s="38">
        <v>10698633</v>
      </c>
      <c r="F163" s="38">
        <v>7028503.7000000002</v>
      </c>
      <c r="G163" s="46">
        <v>17727136.699999999</v>
      </c>
      <c r="H163" s="55">
        <v>2453321.6</v>
      </c>
      <c r="I163" s="55">
        <v>9361664.1999999993</v>
      </c>
      <c r="J163" s="49">
        <v>11814985.799999999</v>
      </c>
      <c r="K163" s="55">
        <v>5912150.9000000004</v>
      </c>
      <c r="L163" s="55">
        <v>3021320</v>
      </c>
      <c r="M163" s="55">
        <v>2201696</v>
      </c>
      <c r="N163" s="49">
        <v>819624</v>
      </c>
      <c r="O163" s="46">
        <v>217092.8</v>
      </c>
      <c r="P163" s="46">
        <v>1262350.7</v>
      </c>
      <c r="Q163" s="46">
        <v>35598.699999999997</v>
      </c>
      <c r="R163" s="46">
        <v>0</v>
      </c>
      <c r="S163" s="46"/>
      <c r="T163" s="38">
        <v>-190035.20000000001</v>
      </c>
      <c r="U163" s="17">
        <f t="shared" si="6"/>
        <v>75.142236607000783</v>
      </c>
      <c r="V163" s="44">
        <v>78679464</v>
      </c>
    </row>
    <row r="164" spans="1:22" s="25" customFormat="1" x14ac:dyDescent="0.2">
      <c r="A164" s="19">
        <f t="shared" si="7"/>
        <v>160</v>
      </c>
      <c r="B164" s="64" t="s">
        <v>191</v>
      </c>
      <c r="C164" s="65">
        <v>544</v>
      </c>
      <c r="D164" s="69" t="s">
        <v>186</v>
      </c>
      <c r="E164" s="38">
        <v>6894693.7999999998</v>
      </c>
      <c r="F164" s="38">
        <v>22047741.100000001</v>
      </c>
      <c r="G164" s="46">
        <v>28942434.900000002</v>
      </c>
      <c r="H164" s="55">
        <v>1034989.2</v>
      </c>
      <c r="I164" s="18">
        <v>0</v>
      </c>
      <c r="J164" s="49">
        <v>1034989.2</v>
      </c>
      <c r="K164" s="55">
        <v>27907445.699999999</v>
      </c>
      <c r="L164" s="55">
        <v>639350</v>
      </c>
      <c r="M164" s="55">
        <v>281003.5</v>
      </c>
      <c r="N164" s="49">
        <v>358346.5</v>
      </c>
      <c r="O164" s="18">
        <v>82170.5</v>
      </c>
      <c r="P164" s="18">
        <v>603852.80000000005</v>
      </c>
      <c r="Q164" s="18">
        <v>-2136.4</v>
      </c>
      <c r="R164" s="55">
        <v>-20967.7</v>
      </c>
      <c r="S164" s="55">
        <v>4255.1000000000004</v>
      </c>
      <c r="T164" s="38">
        <v>-190695</v>
      </c>
      <c r="U164" s="17">
        <f t="shared" si="6"/>
        <v>494.66376624067215</v>
      </c>
      <c r="V164" s="44">
        <v>56417000</v>
      </c>
    </row>
    <row r="165" spans="1:22" x14ac:dyDescent="0.2">
      <c r="A165" s="19">
        <f t="shared" si="7"/>
        <v>161</v>
      </c>
      <c r="B165" s="46" t="s">
        <v>154</v>
      </c>
      <c r="C165" s="47">
        <v>454</v>
      </c>
      <c r="D165" s="48" t="str">
        <f>VLOOKUP(C165,[1]listing2017!$F$7:$I$226,4,0)</f>
        <v>HBT</v>
      </c>
      <c r="E165" s="55">
        <v>259285.5</v>
      </c>
      <c r="F165" s="55">
        <v>5348574.5999999996</v>
      </c>
      <c r="G165" s="46">
        <v>5607860.0999999996</v>
      </c>
      <c r="H165" s="55">
        <v>3530660.9</v>
      </c>
      <c r="I165" s="55">
        <v>2834425.4</v>
      </c>
      <c r="J165" s="49">
        <v>6365086.2999999998</v>
      </c>
      <c r="K165" s="55">
        <v>-757226.2</v>
      </c>
      <c r="L165" s="55">
        <v>76019.8</v>
      </c>
      <c r="M165" s="55">
        <v>174373.6</v>
      </c>
      <c r="N165" s="49">
        <v>-98353.8</v>
      </c>
      <c r="O165" s="46">
        <v>0</v>
      </c>
      <c r="P165" s="55">
        <v>145144.4</v>
      </c>
      <c r="Q165" s="46">
        <v>0</v>
      </c>
      <c r="R165" s="46">
        <v>0</v>
      </c>
      <c r="S165" s="46">
        <v>0</v>
      </c>
      <c r="T165" s="38">
        <v>-243498.2</v>
      </c>
      <c r="U165" s="17">
        <f t="shared" ref="U165:U196" si="8">K165*1000/V165</f>
        <v>-4221.5171737106475</v>
      </c>
      <c r="V165" s="44">
        <v>179373</v>
      </c>
    </row>
    <row r="166" spans="1:22" x14ac:dyDescent="0.2">
      <c r="A166" s="19">
        <f t="shared" si="7"/>
        <v>162</v>
      </c>
      <c r="B166" s="46" t="s">
        <v>167</v>
      </c>
      <c r="C166" s="47">
        <v>25</v>
      </c>
      <c r="D166" s="48" t="str">
        <f>VLOOKUP(C166,[1]listing2017!$F$7:$I$226,4,0)</f>
        <v>MIB</v>
      </c>
      <c r="E166" s="38">
        <v>2607211.7999999998</v>
      </c>
      <c r="F166" s="38">
        <v>979248.3</v>
      </c>
      <c r="G166" s="46">
        <v>3586460.0999999996</v>
      </c>
      <c r="H166" s="55">
        <v>1896520.2</v>
      </c>
      <c r="I166" s="46">
        <v>0</v>
      </c>
      <c r="J166" s="49">
        <v>1896520.2</v>
      </c>
      <c r="K166" s="55">
        <v>1689939.9</v>
      </c>
      <c r="L166" s="55">
        <v>23503.7</v>
      </c>
      <c r="M166" s="46">
        <v>0</v>
      </c>
      <c r="N166" s="49">
        <v>23503.7</v>
      </c>
      <c r="O166" s="46">
        <v>845.5</v>
      </c>
      <c r="P166" s="46">
        <v>269460.5</v>
      </c>
      <c r="Q166" s="46">
        <v>0</v>
      </c>
      <c r="R166" s="46">
        <v>0</v>
      </c>
      <c r="S166" s="46">
        <v>0</v>
      </c>
      <c r="T166" s="38">
        <v>-245111.3</v>
      </c>
      <c r="U166" s="17">
        <f t="shared" si="8"/>
        <v>106.49159288290744</v>
      </c>
      <c r="V166" s="44">
        <v>15869233</v>
      </c>
    </row>
    <row r="167" spans="1:22" x14ac:dyDescent="0.2">
      <c r="A167" s="19">
        <f t="shared" si="7"/>
        <v>163</v>
      </c>
      <c r="B167" s="46" t="s">
        <v>62</v>
      </c>
      <c r="C167" s="47">
        <v>191</v>
      </c>
      <c r="D167" s="48" t="str">
        <f>VLOOKUP(C167,[1]listing2017!$F$7:$I$226,4,0)</f>
        <v>EER</v>
      </c>
      <c r="E167" s="55">
        <v>37545876.899999999</v>
      </c>
      <c r="F167" s="55">
        <v>27017021.399999999</v>
      </c>
      <c r="G167" s="46">
        <v>64562898.299999997</v>
      </c>
      <c r="H167" s="55">
        <v>51477007.299999997</v>
      </c>
      <c r="I167" s="55">
        <v>199291.1</v>
      </c>
      <c r="J167" s="49">
        <v>51676298.399999999</v>
      </c>
      <c r="K167" s="55">
        <v>12886599.9</v>
      </c>
      <c r="L167" s="46"/>
      <c r="M167" s="46"/>
      <c r="N167" s="49">
        <v>0</v>
      </c>
      <c r="O167" s="46">
        <v>191980.59999999998</v>
      </c>
      <c r="P167" s="46">
        <v>443580.7</v>
      </c>
      <c r="Q167" s="46">
        <v>0</v>
      </c>
      <c r="R167" s="46">
        <v>0</v>
      </c>
      <c r="S167" s="55">
        <v>708.3</v>
      </c>
      <c r="T167" s="38">
        <v>-252308.4</v>
      </c>
      <c r="U167" s="17">
        <f t="shared" si="8"/>
        <v>3703.7696733844546</v>
      </c>
      <c r="V167" s="44">
        <v>3479320</v>
      </c>
    </row>
    <row r="168" spans="1:22" x14ac:dyDescent="0.2">
      <c r="A168" s="19">
        <f t="shared" si="7"/>
        <v>164</v>
      </c>
      <c r="B168" s="46" t="s">
        <v>168</v>
      </c>
      <c r="C168" s="47">
        <v>505</v>
      </c>
      <c r="D168" s="48" t="str">
        <f>VLOOKUP(C168,[1]listing2017!$F$7:$I$226,4,0)</f>
        <v>DUS</v>
      </c>
      <c r="E168" s="55">
        <v>1737177.2</v>
      </c>
      <c r="F168" s="55">
        <v>17647484.800000001</v>
      </c>
      <c r="G168" s="46">
        <v>19384662</v>
      </c>
      <c r="H168" s="55">
        <v>1550643.3</v>
      </c>
      <c r="I168" s="55">
        <v>9795</v>
      </c>
      <c r="J168" s="49">
        <v>1560438.3</v>
      </c>
      <c r="K168" s="55">
        <v>17824223.699999999</v>
      </c>
      <c r="L168" s="55">
        <v>2612525.5</v>
      </c>
      <c r="M168" s="55">
        <v>2072246.6</v>
      </c>
      <c r="N168" s="49">
        <v>540278.89999999991</v>
      </c>
      <c r="O168" s="46">
        <v>49928.799999999996</v>
      </c>
      <c r="P168" s="46">
        <v>921411.3</v>
      </c>
      <c r="Q168" s="46">
        <v>0</v>
      </c>
      <c r="R168" s="46">
        <v>0</v>
      </c>
      <c r="S168" s="46">
        <v>0</v>
      </c>
      <c r="T168" s="38">
        <v>-331203.59999999998</v>
      </c>
      <c r="U168" s="17">
        <f t="shared" si="8"/>
        <v>526.65341953747384</v>
      </c>
      <c r="V168" s="44">
        <v>33844314</v>
      </c>
    </row>
    <row r="169" spans="1:22" x14ac:dyDescent="0.2">
      <c r="A169" s="19">
        <f t="shared" si="7"/>
        <v>165</v>
      </c>
      <c r="B169" s="46" t="s">
        <v>164</v>
      </c>
      <c r="C169" s="47">
        <v>379</v>
      </c>
      <c r="D169" s="48" t="str">
        <f>VLOOKUP(C169,[1]listing2017!$F$7:$I$226,4,0)</f>
        <v>MIE</v>
      </c>
      <c r="E169" s="55">
        <v>32778436.899999999</v>
      </c>
      <c r="F169" s="55">
        <v>3961358.8</v>
      </c>
      <c r="G169" s="46">
        <v>36739795.699999996</v>
      </c>
      <c r="H169" s="55">
        <v>13531483.5</v>
      </c>
      <c r="I169" s="46">
        <v>0</v>
      </c>
      <c r="J169" s="49">
        <v>13531483.5</v>
      </c>
      <c r="K169" s="55">
        <v>23208312.199999999</v>
      </c>
      <c r="L169" s="55">
        <v>9230871.3000000007</v>
      </c>
      <c r="M169" s="55">
        <v>8959320.6999999993</v>
      </c>
      <c r="N169" s="49">
        <v>271550.60000000149</v>
      </c>
      <c r="O169" s="46">
        <v>139502.19999999998</v>
      </c>
      <c r="P169" s="46">
        <v>845097.1</v>
      </c>
      <c r="Q169" s="46">
        <v>85714.2</v>
      </c>
      <c r="R169" s="55">
        <v>-2040</v>
      </c>
      <c r="S169" s="55">
        <v>11091.3</v>
      </c>
      <c r="T169" s="38">
        <v>-361461.4</v>
      </c>
      <c r="U169" s="17">
        <f t="shared" si="8"/>
        <v>16962.58618950655</v>
      </c>
      <c r="V169" s="44">
        <v>1368206</v>
      </c>
    </row>
    <row r="170" spans="1:22" x14ac:dyDescent="0.2">
      <c r="A170" s="19">
        <f t="shared" si="7"/>
        <v>166</v>
      </c>
      <c r="B170" s="46" t="s">
        <v>150</v>
      </c>
      <c r="C170" s="47">
        <v>524</v>
      </c>
      <c r="D170" s="48" t="str">
        <f>VLOOKUP(C170,[1]listing2017!$F$7:$I$226,4,0)</f>
        <v>MDR</v>
      </c>
      <c r="E170" s="38">
        <v>1980226.3</v>
      </c>
      <c r="F170" s="38">
        <v>12171552.9</v>
      </c>
      <c r="G170" s="46">
        <v>14151779.200000001</v>
      </c>
      <c r="H170" s="55">
        <v>78296.800000000003</v>
      </c>
      <c r="I170" s="46">
        <v>0</v>
      </c>
      <c r="J170" s="49">
        <v>78296.800000000003</v>
      </c>
      <c r="K170" s="55">
        <v>13864144.300000001</v>
      </c>
      <c r="L170" s="55">
        <v>240495.3</v>
      </c>
      <c r="M170" s="55">
        <v>56584.1</v>
      </c>
      <c r="N170" s="49">
        <v>183911.19999999998</v>
      </c>
      <c r="O170" s="46">
        <v>591.5</v>
      </c>
      <c r="P170" s="46">
        <v>270166.90000000002</v>
      </c>
      <c r="Q170" s="46">
        <v>1.5</v>
      </c>
      <c r="R170" s="46">
        <v>0</v>
      </c>
      <c r="S170" s="55">
        <v>59.1</v>
      </c>
      <c r="T170" s="38">
        <v>-375110.3</v>
      </c>
      <c r="U170" s="17">
        <f t="shared" si="8"/>
        <v>1008.3014036363636</v>
      </c>
      <c r="V170" s="44">
        <v>13750000</v>
      </c>
    </row>
    <row r="171" spans="1:22" x14ac:dyDescent="0.2">
      <c r="A171" s="19">
        <f t="shared" si="7"/>
        <v>167</v>
      </c>
      <c r="B171" s="46" t="s">
        <v>159</v>
      </c>
      <c r="C171" s="47">
        <v>506</v>
      </c>
      <c r="D171" s="48" t="str">
        <f>VLOOKUP(C171,[1]listing2017!$F$7:$I$226,4,0)</f>
        <v>EUD</v>
      </c>
      <c r="E171" s="55">
        <v>7862810.5</v>
      </c>
      <c r="F171" s="55">
        <v>28939607.100000001</v>
      </c>
      <c r="G171" s="46">
        <v>36802417.600000001</v>
      </c>
      <c r="H171" s="55">
        <v>6169704.4000000004</v>
      </c>
      <c r="I171" s="55">
        <v>4341769.9000000004</v>
      </c>
      <c r="J171" s="49">
        <v>10511474.300000001</v>
      </c>
      <c r="K171" s="55">
        <v>26290943.300000001</v>
      </c>
      <c r="L171" s="55">
        <v>7673949.7000000002</v>
      </c>
      <c r="M171" s="55">
        <v>4909496</v>
      </c>
      <c r="N171" s="49">
        <v>2764453.7</v>
      </c>
      <c r="O171" s="55">
        <v>2182.6</v>
      </c>
      <c r="P171" s="55">
        <v>3259233.3</v>
      </c>
      <c r="Q171" s="46">
        <v>0</v>
      </c>
      <c r="R171" s="55">
        <v>108763.6</v>
      </c>
      <c r="S171" s="46">
        <v>0</v>
      </c>
      <c r="T171" s="38">
        <v>-383833.4</v>
      </c>
      <c r="U171" s="17">
        <f t="shared" si="8"/>
        <v>2186.3530312044336</v>
      </c>
      <c r="V171" s="44">
        <v>12025022</v>
      </c>
    </row>
    <row r="172" spans="1:22" x14ac:dyDescent="0.2">
      <c r="A172" s="19">
        <f t="shared" si="7"/>
        <v>168</v>
      </c>
      <c r="B172" s="46" t="s">
        <v>54</v>
      </c>
      <c r="C172" s="47">
        <v>209</v>
      </c>
      <c r="D172" s="48" t="str">
        <f>VLOOKUP(C172,[1]listing2017!$F$7:$I$226,4,0)</f>
        <v>MCH</v>
      </c>
      <c r="E172" s="38">
        <v>18255356.5</v>
      </c>
      <c r="F172" s="38">
        <v>16368188.699999999</v>
      </c>
      <c r="G172" s="46">
        <v>34623545.200000003</v>
      </c>
      <c r="H172" s="55">
        <v>2945836.8</v>
      </c>
      <c r="I172" s="55">
        <v>4370849.8</v>
      </c>
      <c r="J172" s="49">
        <v>7316686.5999999996</v>
      </c>
      <c r="K172" s="55">
        <v>27306858.600000001</v>
      </c>
      <c r="L172" s="55">
        <v>9639533.6999999993</v>
      </c>
      <c r="M172" s="55">
        <v>8813707.9000000004</v>
      </c>
      <c r="N172" s="49">
        <v>825825.79999999888</v>
      </c>
      <c r="O172" s="46">
        <v>522955.5</v>
      </c>
      <c r="P172" s="46">
        <v>1825726.4</v>
      </c>
      <c r="Q172" s="46">
        <v>-12217.900000000001</v>
      </c>
      <c r="R172" s="46">
        <v>0</v>
      </c>
      <c r="S172" s="55">
        <v>51900.1</v>
      </c>
      <c r="T172" s="38">
        <v>-526523.30000000005</v>
      </c>
      <c r="U172" s="17">
        <f t="shared" si="8"/>
        <v>1055.5302386414432</v>
      </c>
      <c r="V172" s="44">
        <v>25870276</v>
      </c>
    </row>
    <row r="173" spans="1:22" x14ac:dyDescent="0.2">
      <c r="A173" s="19">
        <f t="shared" si="7"/>
        <v>169</v>
      </c>
      <c r="B173" s="46" t="s">
        <v>28</v>
      </c>
      <c r="C173" s="47">
        <v>536</v>
      </c>
      <c r="D173" s="48" t="str">
        <f>VLOOKUP(C173,[1]listing2017!$F$7:$I$226,4,0)</f>
        <v>MTZ</v>
      </c>
      <c r="E173" s="55">
        <v>509782257.39999998</v>
      </c>
      <c r="F173" s="55">
        <v>68158036.799999997</v>
      </c>
      <c r="G173" s="46">
        <v>577940294.19999993</v>
      </c>
      <c r="H173" s="55">
        <v>11577039.1</v>
      </c>
      <c r="I173" s="55">
        <v>87903365.5</v>
      </c>
      <c r="J173" s="49">
        <v>99480404.599999994</v>
      </c>
      <c r="K173" s="55">
        <v>478459889.60000002</v>
      </c>
      <c r="L173" s="55">
        <v>1368605</v>
      </c>
      <c r="M173" s="55">
        <v>1146889.8</v>
      </c>
      <c r="N173" s="49">
        <v>221715.19999999995</v>
      </c>
      <c r="O173" s="46">
        <v>3122172.3</v>
      </c>
      <c r="P173" s="46">
        <v>2650157</v>
      </c>
      <c r="Q173" s="46">
        <v>-1421688.6</v>
      </c>
      <c r="R173" s="55">
        <v>134848.29999999999</v>
      </c>
      <c r="S173" s="55">
        <v>19447.3</v>
      </c>
      <c r="T173" s="38">
        <v>-612557.1</v>
      </c>
      <c r="U173" s="17">
        <f t="shared" si="8"/>
        <v>2308.311532876296</v>
      </c>
      <c r="V173" s="44">
        <v>207277000</v>
      </c>
    </row>
    <row r="174" spans="1:22" x14ac:dyDescent="0.2">
      <c r="A174" s="19">
        <f t="shared" si="7"/>
        <v>170</v>
      </c>
      <c r="B174" s="46" t="s">
        <v>48</v>
      </c>
      <c r="C174" s="47">
        <v>476</v>
      </c>
      <c r="D174" s="48" t="str">
        <f>VLOOKUP(C174,[1]listing2017!$F$7:$I$226,4,0)</f>
        <v>BRC</v>
      </c>
      <c r="E174" s="55">
        <v>5391872</v>
      </c>
      <c r="F174" s="55">
        <v>5546449.5</v>
      </c>
      <c r="G174" s="46">
        <v>10938321.5</v>
      </c>
      <c r="H174" s="55">
        <v>1193566.5</v>
      </c>
      <c r="I174" s="46">
        <v>0</v>
      </c>
      <c r="J174" s="49">
        <v>1193566.5</v>
      </c>
      <c r="K174" s="55">
        <v>9744755</v>
      </c>
      <c r="L174" s="55">
        <v>5131297.9000000004</v>
      </c>
      <c r="M174" s="55">
        <v>2451146.6</v>
      </c>
      <c r="N174" s="49">
        <v>2680151.3000000003</v>
      </c>
      <c r="O174" s="46">
        <v>0</v>
      </c>
      <c r="P174" s="55">
        <v>3044443.8</v>
      </c>
      <c r="Q174" s="55">
        <v>-14987.6</v>
      </c>
      <c r="R174" s="55">
        <v>-319518.5</v>
      </c>
      <c r="S174" s="46">
        <v>0</v>
      </c>
      <c r="T174" s="38">
        <v>-698798.6</v>
      </c>
      <c r="U174" s="17">
        <f t="shared" si="8"/>
        <v>239652.62407161479</v>
      </c>
      <c r="V174" s="44">
        <v>40662</v>
      </c>
    </row>
    <row r="175" spans="1:22" x14ac:dyDescent="0.2">
      <c r="A175" s="19">
        <f t="shared" si="7"/>
        <v>171</v>
      </c>
      <c r="B175" s="46" t="s">
        <v>172</v>
      </c>
      <c r="C175" s="47">
        <v>252</v>
      </c>
      <c r="D175" s="48" t="str">
        <f>VLOOKUP(C175,[1]listing2017!$F$7:$I$226,4,0)</f>
        <v>DAR</v>
      </c>
      <c r="E175" s="38">
        <v>17742487.899999999</v>
      </c>
      <c r="F175" s="38">
        <v>877244.9</v>
      </c>
      <c r="G175" s="46">
        <v>18619732.799999997</v>
      </c>
      <c r="H175" s="55">
        <v>15402475.6</v>
      </c>
      <c r="I175" s="55">
        <v>5469252.4000000004</v>
      </c>
      <c r="J175" s="49">
        <v>20871728</v>
      </c>
      <c r="K175" s="55">
        <v>-2251995.2000000002</v>
      </c>
      <c r="L175" s="55">
        <v>54739.3</v>
      </c>
      <c r="M175" s="55">
        <v>65717.899999999994</v>
      </c>
      <c r="N175" s="49">
        <v>-10978.599999999991</v>
      </c>
      <c r="O175" s="46">
        <v>161.6</v>
      </c>
      <c r="P175" s="46">
        <v>725055.70000000007</v>
      </c>
      <c r="Q175" s="46">
        <v>-117.4</v>
      </c>
      <c r="R175" s="46">
        <v>0</v>
      </c>
      <c r="S175" s="46">
        <v>0</v>
      </c>
      <c r="T175" s="38">
        <v>-735990.1</v>
      </c>
      <c r="U175" s="17">
        <f t="shared" si="8"/>
        <v>-3664.1461235952315</v>
      </c>
      <c r="V175" s="44">
        <v>614603</v>
      </c>
    </row>
    <row r="176" spans="1:22" x14ac:dyDescent="0.2">
      <c r="A176" s="19">
        <f t="shared" si="7"/>
        <v>172</v>
      </c>
      <c r="B176" s="46" t="s">
        <v>176</v>
      </c>
      <c r="C176" s="47">
        <v>195</v>
      </c>
      <c r="D176" s="48" t="str">
        <f>VLOOKUP(C176,[1]listing2017!$F$7:$I$226,4,0)</f>
        <v>BUK</v>
      </c>
      <c r="E176" s="38">
        <v>10645335.699999999</v>
      </c>
      <c r="F176" s="38">
        <v>31108556.100000001</v>
      </c>
      <c r="G176" s="46">
        <v>41753891.799999997</v>
      </c>
      <c r="H176" s="55">
        <v>10221911.699999999</v>
      </c>
      <c r="I176" s="55">
        <v>1970000</v>
      </c>
      <c r="J176" s="49">
        <v>12191911.699999999</v>
      </c>
      <c r="K176" s="55">
        <v>29561980.100000001</v>
      </c>
      <c r="L176" s="55">
        <v>1566774.2</v>
      </c>
      <c r="M176" s="55">
        <v>955140.8</v>
      </c>
      <c r="N176" s="49">
        <v>611633.39999999991</v>
      </c>
      <c r="O176" s="46">
        <v>114910.3</v>
      </c>
      <c r="P176" s="46">
        <v>1840282.2</v>
      </c>
      <c r="Q176" s="46">
        <v>-6776.2999999999993</v>
      </c>
      <c r="R176" s="46">
        <v>0</v>
      </c>
      <c r="S176" s="55">
        <v>864.2</v>
      </c>
      <c r="T176" s="38">
        <v>-1121379</v>
      </c>
      <c r="U176" s="17">
        <f t="shared" si="8"/>
        <v>224.72475797715654</v>
      </c>
      <c r="V176" s="44">
        <v>131547500</v>
      </c>
    </row>
    <row r="177" spans="1:22" x14ac:dyDescent="0.2">
      <c r="A177" s="19">
        <f t="shared" si="7"/>
        <v>173</v>
      </c>
      <c r="B177" s="46" t="s">
        <v>138</v>
      </c>
      <c r="C177" s="47">
        <v>492</v>
      </c>
      <c r="D177" s="48" t="str">
        <f>VLOOKUP(C177,[1]listing2017!$F$7:$I$226,4,0)</f>
        <v>BEU</v>
      </c>
      <c r="E177" s="38">
        <v>133371.6</v>
      </c>
      <c r="F177" s="38">
        <v>14052781.800000001</v>
      </c>
      <c r="G177" s="46">
        <v>14186153.4</v>
      </c>
      <c r="H177" s="55">
        <v>12500009</v>
      </c>
      <c r="I177" s="55">
        <v>28696790</v>
      </c>
      <c r="J177" s="49">
        <v>41196799</v>
      </c>
      <c r="K177" s="55">
        <v>-27010645.600000001</v>
      </c>
      <c r="L177" s="55">
        <v>535879.4</v>
      </c>
      <c r="M177" s="55">
        <v>201487.3</v>
      </c>
      <c r="N177" s="49">
        <v>334392.10000000003</v>
      </c>
      <c r="O177" s="46">
        <v>2817.4</v>
      </c>
      <c r="P177" s="46">
        <v>1325261.6000000001</v>
      </c>
      <c r="Q177" s="46">
        <v>-352853.8</v>
      </c>
      <c r="R177" s="46">
        <v>0</v>
      </c>
      <c r="S177" s="55">
        <v>31.1</v>
      </c>
      <c r="T177" s="38">
        <v>-1340937</v>
      </c>
      <c r="U177" s="17">
        <f t="shared" si="8"/>
        <v>-1416.9831204149809</v>
      </c>
      <c r="V177" s="44">
        <v>19062080</v>
      </c>
    </row>
    <row r="178" spans="1:22" x14ac:dyDescent="0.2">
      <c r="A178" s="19">
        <f t="shared" si="7"/>
        <v>174</v>
      </c>
      <c r="B178" s="73" t="s">
        <v>233</v>
      </c>
      <c r="C178" s="65" t="s">
        <v>210</v>
      </c>
      <c r="D178" s="69" t="s">
        <v>211</v>
      </c>
      <c r="E178" s="55">
        <v>57694256</v>
      </c>
      <c r="F178" s="55">
        <v>278905401.60000002</v>
      </c>
      <c r="G178" s="46">
        <v>336599657.60000002</v>
      </c>
      <c r="H178" s="55">
        <v>68643623.700000003</v>
      </c>
      <c r="I178" s="55">
        <v>38198883.5</v>
      </c>
      <c r="J178" s="49">
        <v>106842507.2</v>
      </c>
      <c r="K178" s="55">
        <v>229757150.40000001</v>
      </c>
      <c r="L178" s="55">
        <v>23878470.100000001</v>
      </c>
      <c r="M178" s="55">
        <v>21817159.800000001</v>
      </c>
      <c r="N178" s="49">
        <v>2061310.3000000007</v>
      </c>
      <c r="O178" s="18">
        <v>187435.5</v>
      </c>
      <c r="P178" s="18">
        <v>7384826.7999999998</v>
      </c>
      <c r="Q178" s="55">
        <v>-0.1</v>
      </c>
      <c r="R178" s="18"/>
      <c r="S178" s="55"/>
      <c r="T178" s="38">
        <v>-5136081.0999999996</v>
      </c>
      <c r="U178" s="17">
        <f t="shared" si="8"/>
        <v>80.031307537878234</v>
      </c>
      <c r="V178" s="74">
        <f>119452690+2751388203</f>
        <v>2870840893</v>
      </c>
    </row>
    <row r="179" spans="1:22" x14ac:dyDescent="0.2">
      <c r="A179" s="19">
        <f t="shared" si="7"/>
        <v>175</v>
      </c>
      <c r="B179" s="46" t="s">
        <v>178</v>
      </c>
      <c r="C179" s="47">
        <v>396</v>
      </c>
      <c r="D179" s="48" t="str">
        <f>VLOOKUP(C179,[1]listing2017!$F$7:$I$226,4,0)</f>
        <v>BAN</v>
      </c>
      <c r="E179" s="55">
        <v>39304000.200000003</v>
      </c>
      <c r="F179" s="55">
        <v>168691424.80000001</v>
      </c>
      <c r="G179" s="46">
        <v>207995425</v>
      </c>
      <c r="H179" s="55">
        <v>109108985.2</v>
      </c>
      <c r="I179" s="55">
        <v>51989130</v>
      </c>
      <c r="J179" s="49">
        <v>161098115.19999999</v>
      </c>
      <c r="K179" s="55">
        <v>46897309.799999997</v>
      </c>
      <c r="L179" s="55">
        <v>63903762.100000001</v>
      </c>
      <c r="M179" s="55">
        <v>71577322.900000006</v>
      </c>
      <c r="N179" s="49">
        <v>-7673560.8000000045</v>
      </c>
      <c r="O179" s="46">
        <v>278377.69999999995</v>
      </c>
      <c r="P179" s="46">
        <v>5867100.2999999998</v>
      </c>
      <c r="Q179" s="46">
        <v>-2045.3</v>
      </c>
      <c r="R179" s="46">
        <v>0</v>
      </c>
      <c r="S179" s="55">
        <v>913.4</v>
      </c>
      <c r="T179" s="38">
        <v>-13265242.1</v>
      </c>
      <c r="U179" s="17">
        <f t="shared" si="8"/>
        <v>2235.935198976274</v>
      </c>
      <c r="V179" s="44">
        <v>20974360</v>
      </c>
    </row>
    <row r="180" spans="1:22" ht="105.75" customHeight="1" x14ac:dyDescent="0.2">
      <c r="A180" s="45"/>
      <c r="B180" s="91" t="s">
        <v>234</v>
      </c>
      <c r="C180" s="91"/>
      <c r="D180" s="91"/>
      <c r="E180" s="91"/>
      <c r="F180" s="91"/>
      <c r="G180" s="91"/>
    </row>
    <row r="181" spans="1:22" x14ac:dyDescent="0.2">
      <c r="A181" s="45"/>
      <c r="B181" s="82"/>
      <c r="C181" s="15"/>
      <c r="D181" s="15"/>
      <c r="E181" s="15"/>
      <c r="F181" s="15"/>
      <c r="G181" s="15"/>
      <c r="J181" s="15"/>
      <c r="N181" s="15"/>
      <c r="V181" s="15"/>
    </row>
    <row r="182" spans="1:22" x14ac:dyDescent="0.2">
      <c r="A182" s="83"/>
      <c r="B182" s="82"/>
    </row>
    <row r="183" spans="1:22" x14ac:dyDescent="0.2">
      <c r="A183" s="83"/>
      <c r="B183" s="82"/>
    </row>
    <row r="184" spans="1:22" x14ac:dyDescent="0.2">
      <c r="A184" s="83"/>
      <c r="B184" s="82"/>
    </row>
  </sheetData>
  <autoFilter ref="A4:V181"/>
  <sortState ref="B5:V179">
    <sortCondition descending="1" ref="T5:T179"/>
  </sortState>
  <mergeCells count="4">
    <mergeCell ref="E3:K3"/>
    <mergeCell ref="L3:T3"/>
    <mergeCell ref="U3:V3"/>
    <mergeCell ref="B180:G180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Оюундэлгэр. Б</cp:lastModifiedBy>
  <dcterms:created xsi:type="dcterms:W3CDTF">2017-08-22T04:11:06Z</dcterms:created>
  <dcterms:modified xsi:type="dcterms:W3CDTF">2018-08-24T09:12:37Z</dcterms:modified>
</cp:coreProperties>
</file>