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170" windowHeight="9345" activeTab="0"/>
  </bookViews>
  <sheets>
    <sheet name="balance sheet" sheetId="1" r:id="rId1"/>
    <sheet name="income statement" sheetId="2" r:id="rId2"/>
    <sheet name="owner's equity" sheetId="3" r:id="rId3"/>
    <sheet name="cashflow" sheetId="4" r:id="rId4"/>
    <sheet name="Тодруулга" sheetId="5" r:id="rId5"/>
  </sheets>
  <definedNames/>
  <calcPr fullCalcOnLoad="1"/>
</workbook>
</file>

<file path=xl/sharedStrings.xml><?xml version="1.0" encoding="utf-8"?>
<sst xmlns="http://schemas.openxmlformats.org/spreadsheetml/2006/main" count="1468" uniqueCount="577">
  <si>
    <t>Байгууллагын нэр: Дархануссуваг</t>
  </si>
  <si>
    <t>Регистр: 2736012</t>
  </si>
  <si>
    <t>/Мянган төгрөг/</t>
  </si>
  <si>
    <t>№</t>
  </si>
  <si>
    <t>Үзүүлэлт</t>
  </si>
  <si>
    <t>Эхний үлдэгдэл</t>
  </si>
  <si>
    <t>Эцсийн үлдэгдэл</t>
  </si>
  <si>
    <t xml:space="preserve"> 1</t>
  </si>
  <si>
    <t xml:space="preserve"> 2</t>
  </si>
  <si>
    <t>3</t>
  </si>
  <si>
    <t xml:space="preserve"> 4</t>
  </si>
  <si>
    <t xml:space="preserve"> 5</t>
  </si>
  <si>
    <t xml:space="preserve"> 6</t>
  </si>
  <si>
    <t xml:space="preserve"> 7</t>
  </si>
  <si>
    <t xml:space="preserve"> 8</t>
  </si>
  <si>
    <t>Бусад орлого</t>
  </si>
  <si>
    <t xml:space="preserve"> 9</t>
  </si>
  <si>
    <t xml:space="preserve"> 10</t>
  </si>
  <si>
    <t xml:space="preserve"> 11</t>
  </si>
  <si>
    <t xml:space="preserve"> 12</t>
  </si>
  <si>
    <t>Бусад зардал</t>
  </si>
  <si>
    <t xml:space="preserve"> 13</t>
  </si>
  <si>
    <t xml:space="preserve"> 14</t>
  </si>
  <si>
    <t xml:space="preserve"> 15</t>
  </si>
  <si>
    <t xml:space="preserve"> 16</t>
  </si>
  <si>
    <t xml:space="preserve"> 17</t>
  </si>
  <si>
    <t>18</t>
  </si>
  <si>
    <t xml:space="preserve"> 19</t>
  </si>
  <si>
    <t>20</t>
  </si>
  <si>
    <t xml:space="preserve"> 21</t>
  </si>
  <si>
    <t>22</t>
  </si>
  <si>
    <t>23</t>
  </si>
  <si>
    <t xml:space="preserve"> 23.1</t>
  </si>
  <si>
    <t xml:space="preserve"> 23.2</t>
  </si>
  <si>
    <t xml:space="preserve"> 23.3</t>
  </si>
  <si>
    <t>24</t>
  </si>
  <si>
    <t xml:space="preserve"> 25</t>
  </si>
  <si>
    <t/>
  </si>
  <si>
    <t>Захирал ....................... /П.АРИУНДАЛАЙ/</t>
  </si>
  <si>
    <t>Нягтлан бодогч ....................... /Д.Уранчимэг/</t>
  </si>
  <si>
    <t>1</t>
  </si>
  <si>
    <t xml:space="preserve"> 1.1</t>
  </si>
  <si>
    <t xml:space="preserve">  1.1.1</t>
  </si>
  <si>
    <t xml:space="preserve">  1.1.2</t>
  </si>
  <si>
    <t>Дансны авлага</t>
  </si>
  <si>
    <t xml:space="preserve">  1.1.3</t>
  </si>
  <si>
    <t xml:space="preserve">  1.1.4</t>
  </si>
  <si>
    <t>Бусад авлага</t>
  </si>
  <si>
    <t xml:space="preserve">  1.1.5</t>
  </si>
  <si>
    <t xml:space="preserve">  1.1.6</t>
  </si>
  <si>
    <t xml:space="preserve">  1.1.7</t>
  </si>
  <si>
    <t xml:space="preserve">  1.1.8</t>
  </si>
  <si>
    <t xml:space="preserve">  1.1.9</t>
  </si>
  <si>
    <t xml:space="preserve">  1.1.11</t>
  </si>
  <si>
    <t xml:space="preserve"> 1.2</t>
  </si>
  <si>
    <t xml:space="preserve">  1.2.1</t>
  </si>
  <si>
    <t xml:space="preserve">  1.2.2</t>
  </si>
  <si>
    <t>Биет бус хөрөнгө</t>
  </si>
  <si>
    <t xml:space="preserve">  1.2.3</t>
  </si>
  <si>
    <t>Биологийн хөрөнгө</t>
  </si>
  <si>
    <t xml:space="preserve">  1.2.4</t>
  </si>
  <si>
    <t xml:space="preserve">  1.2.5</t>
  </si>
  <si>
    <t xml:space="preserve">  1.2.6</t>
  </si>
  <si>
    <t xml:space="preserve">  1.2.7</t>
  </si>
  <si>
    <t xml:space="preserve">  1.2.8</t>
  </si>
  <si>
    <t xml:space="preserve">  1.2.9</t>
  </si>
  <si>
    <t xml:space="preserve">  1.2.10</t>
  </si>
  <si>
    <t xml:space="preserve"> 1.3</t>
  </si>
  <si>
    <t>2</t>
  </si>
  <si>
    <t xml:space="preserve"> 2.1</t>
  </si>
  <si>
    <t xml:space="preserve">  2.1.1</t>
  </si>
  <si>
    <t xml:space="preserve">   2.1.1.1</t>
  </si>
  <si>
    <t xml:space="preserve">   2.1.1.2</t>
  </si>
  <si>
    <t xml:space="preserve">   2.1.1.3</t>
  </si>
  <si>
    <t xml:space="preserve">   2.1.1.4</t>
  </si>
  <si>
    <t xml:space="preserve">   2.1.1.5</t>
  </si>
  <si>
    <t xml:space="preserve">   2.1.1.6</t>
  </si>
  <si>
    <t xml:space="preserve">   2.1.1.7</t>
  </si>
  <si>
    <t xml:space="preserve">   2.1.1.8</t>
  </si>
  <si>
    <t xml:space="preserve">   2.1.1.9</t>
  </si>
  <si>
    <t xml:space="preserve">   2.1.1.10</t>
  </si>
  <si>
    <t xml:space="preserve">   2.1.1.12</t>
  </si>
  <si>
    <t xml:space="preserve">   2.1.1.13</t>
  </si>
  <si>
    <t xml:space="preserve">  2.1.2</t>
  </si>
  <si>
    <t xml:space="preserve">   2.1.2.1</t>
  </si>
  <si>
    <t xml:space="preserve">   2.1.2.2</t>
  </si>
  <si>
    <t xml:space="preserve">   2.1.2.3</t>
  </si>
  <si>
    <t xml:space="preserve">   2.1.2.4</t>
  </si>
  <si>
    <t xml:space="preserve">   2.1.2.5</t>
  </si>
  <si>
    <t xml:space="preserve">   2.1.2.6</t>
  </si>
  <si>
    <t>2.2</t>
  </si>
  <si>
    <t xml:space="preserve"> 2.3</t>
  </si>
  <si>
    <t xml:space="preserve">  2.3.1</t>
  </si>
  <si>
    <t xml:space="preserve">  2.3.2</t>
  </si>
  <si>
    <t xml:space="preserve">  2.3.3</t>
  </si>
  <si>
    <t xml:space="preserve">  2.3.4</t>
  </si>
  <si>
    <t xml:space="preserve">  2.3.5</t>
  </si>
  <si>
    <t xml:space="preserve">  2.3.6</t>
  </si>
  <si>
    <t xml:space="preserve">  2.3.7</t>
  </si>
  <si>
    <t xml:space="preserve">  2.3.8</t>
  </si>
  <si>
    <t xml:space="preserve">  2.3.9</t>
  </si>
  <si>
    <t xml:space="preserve">  2.3.11</t>
  </si>
  <si>
    <t xml:space="preserve"> 2.4</t>
  </si>
  <si>
    <t xml:space="preserve">  2.1.3</t>
  </si>
  <si>
    <t xml:space="preserve">  2.1.4</t>
  </si>
  <si>
    <t xml:space="preserve">  2.1.5</t>
  </si>
  <si>
    <t xml:space="preserve">  2.1.6</t>
  </si>
  <si>
    <t xml:space="preserve">  2.1.7</t>
  </si>
  <si>
    <t xml:space="preserve">   2.1.8</t>
  </si>
  <si>
    <t xml:space="preserve"> 2.2</t>
  </si>
  <si>
    <t xml:space="preserve">  2.2.1</t>
  </si>
  <si>
    <t xml:space="preserve">  2.2.2</t>
  </si>
  <si>
    <t xml:space="preserve">  2.2.3</t>
  </si>
  <si>
    <t xml:space="preserve">  2.2.4</t>
  </si>
  <si>
    <t xml:space="preserve">  2.2.5</t>
  </si>
  <si>
    <t xml:space="preserve">   2.2.6</t>
  </si>
  <si>
    <t xml:space="preserve"> 3.1</t>
  </si>
  <si>
    <t xml:space="preserve">  3.1.1</t>
  </si>
  <si>
    <t xml:space="preserve">  3.1.2</t>
  </si>
  <si>
    <t xml:space="preserve">  3.1.3</t>
  </si>
  <si>
    <t xml:space="preserve"> 3.2</t>
  </si>
  <si>
    <t xml:space="preserve">  3.2.1</t>
  </si>
  <si>
    <t xml:space="preserve">  3.2.2</t>
  </si>
  <si>
    <t xml:space="preserve">  3.2.3</t>
  </si>
  <si>
    <t xml:space="preserve">  3.2.4</t>
  </si>
  <si>
    <t xml:space="preserve">   3.2.5</t>
  </si>
  <si>
    <t xml:space="preserve"> 3.3</t>
  </si>
  <si>
    <t>4</t>
  </si>
  <si>
    <t xml:space="preserve"> 4.1</t>
  </si>
  <si>
    <t>5</t>
  </si>
  <si>
    <t>6</t>
  </si>
  <si>
    <t>1. Мөнгө түүнтэй адилтгах хөрөнгө</t>
  </si>
  <si>
    <t>Касс дахь мөнгө</t>
  </si>
  <si>
    <t>Банкин дахь мөнгө</t>
  </si>
  <si>
    <t>Мөнгөтэй адилтгах хөрөнгө</t>
  </si>
  <si>
    <t>Нийт дүн</t>
  </si>
  <si>
    <t>Тэмдэглэл</t>
  </si>
  <si>
    <t>4.1. Дансны авлага</t>
  </si>
  <si>
    <t>Найдваргүй авлагын хасагдуулга</t>
  </si>
  <si>
    <t>Дансны авлага (цэвэр дүнгээр)</t>
  </si>
  <si>
    <t>Нэмэгдсэн</t>
  </si>
  <si>
    <t>Хасагдсан</t>
  </si>
  <si>
    <t>-Төлөгдсөн</t>
  </si>
  <si>
    <t>-Найдваргүй болсон</t>
  </si>
  <si>
    <t>4.1. Татварын авлага</t>
  </si>
  <si>
    <t>ААНОАТ-ын авлага</t>
  </si>
  <si>
    <t>НӨАТ-ын авлага</t>
  </si>
  <si>
    <t>НДШ-ийн авлага</t>
  </si>
  <si>
    <t>ҮХХАТатварын авлага</t>
  </si>
  <si>
    <t>ҮЭ татварын авлага</t>
  </si>
  <si>
    <t>4.1. Бусад богино хугацаат авлага</t>
  </si>
  <si>
    <t>Холбоотой талаас авах авлагын тайлант хугацаанд хамаарах дүн</t>
  </si>
  <si>
    <t>Ажиллагчдаас авах авлага</t>
  </si>
  <si>
    <t>Ноогдол ашгийн авлага</t>
  </si>
  <si>
    <t>Хүүний авлага</t>
  </si>
  <si>
    <t>Богино хугацаат авлагын бичиг</t>
  </si>
  <si>
    <t>Бусад талуудаас авах авлага</t>
  </si>
  <si>
    <t>5. Бусад санхүүгийн хөрөнгө</t>
  </si>
  <si>
    <t>6. Бараа материал</t>
  </si>
  <si>
    <t>Түүхий эд материал</t>
  </si>
  <si>
    <t>Дуусаагүй үйлдвэрлэл</t>
  </si>
  <si>
    <t>Бэлэн бүтээгдэхүүн</t>
  </si>
  <si>
    <t>Бараа</t>
  </si>
  <si>
    <t>Хангамжийн материал</t>
  </si>
  <si>
    <t>Бусад</t>
  </si>
  <si>
    <t>Эхний үлдэгдэл (өртгөөр)</t>
  </si>
  <si>
    <t>Нэмэгдсэн дүн</t>
  </si>
  <si>
    <t>Хасагдсан дүн</t>
  </si>
  <si>
    <t>Эцсийн үлдэгдэл (өртгөөр)</t>
  </si>
  <si>
    <t>Үнийн бууралтын гарз (-)</t>
  </si>
  <si>
    <t>Үнийн бууралтын буцаалт</t>
  </si>
  <si>
    <t>7</t>
  </si>
  <si>
    <t>Дансны цэвэр дүн</t>
  </si>
  <si>
    <t>7.1</t>
  </si>
  <si>
    <t>7.2</t>
  </si>
  <si>
    <t>8. Урьдчилж төлсөн зардал/тооцоо</t>
  </si>
  <si>
    <t>Урьдчилж төлсөн зардал</t>
  </si>
  <si>
    <t>Урьдчилж төлсөн түрээс, даатгал</t>
  </si>
  <si>
    <t xml:space="preserve">3 </t>
  </si>
  <si>
    <t>Бэлтгэн нийлүүлэгчдэд төлсөн урьдчилгаа төлбөр</t>
  </si>
  <si>
    <t>9. Үндсэн хөрөнгө</t>
  </si>
  <si>
    <t>Газрын сайжруулалт</t>
  </si>
  <si>
    <t>Барилга байгууламж</t>
  </si>
  <si>
    <t>Машин, тоног</t>
  </si>
  <si>
    <t>Тээврийн хэрэгсэл</t>
  </si>
  <si>
    <t>Тавилга эд хогшил</t>
  </si>
  <si>
    <t>Компьютер, бусад хэрэгсэл</t>
  </si>
  <si>
    <t>Бусад үндсэн хөрөнгө</t>
  </si>
  <si>
    <t>ҮНДСЭН ХӨРӨНГӨ /ӨРТӨГ/</t>
  </si>
  <si>
    <t>1.1</t>
  </si>
  <si>
    <t>1.2</t>
  </si>
  <si>
    <t xml:space="preserve"> 1.2.1</t>
  </si>
  <si>
    <t>Өөрөө үйлдвэрлэсэн</t>
  </si>
  <si>
    <t xml:space="preserve"> 1.2.2</t>
  </si>
  <si>
    <t>Худалдаж авсан</t>
  </si>
  <si>
    <t xml:space="preserve"> 1.2.3</t>
  </si>
  <si>
    <t>Үнэ төлбөргүй авсан</t>
  </si>
  <si>
    <t xml:space="preserve"> 1.2.4</t>
  </si>
  <si>
    <t>Дахин үнэлгээний нэмэгдэл</t>
  </si>
  <si>
    <t>1.3</t>
  </si>
  <si>
    <t xml:space="preserve"> 1.3.1</t>
  </si>
  <si>
    <t>Худалдсан (-)</t>
  </si>
  <si>
    <t xml:space="preserve"> 1.3.2</t>
  </si>
  <si>
    <t>Үнэгүй шилжүүлсэн (-)</t>
  </si>
  <si>
    <t xml:space="preserve"> 1.3.3</t>
  </si>
  <si>
    <t>Акталсан (-)</t>
  </si>
  <si>
    <t xml:space="preserve"> 1.3.4</t>
  </si>
  <si>
    <t>1.4</t>
  </si>
  <si>
    <t>Үндсэн хөрөнгө дахин ангилсан</t>
  </si>
  <si>
    <t>1.5</t>
  </si>
  <si>
    <t>Үндсэн хөрөнгө,  ХОЗҮХХ хооронд дахин ангилсан</t>
  </si>
  <si>
    <t>1.6</t>
  </si>
  <si>
    <t>ХУРИМТЛАГДСАН ЭЛЭГДЭЛ</t>
  </si>
  <si>
    <t>2.1</t>
  </si>
  <si>
    <t xml:space="preserve"> 2.2.1</t>
  </si>
  <si>
    <t>Байгуулсан элэгдэл</t>
  </si>
  <si>
    <t xml:space="preserve"> 2.2.2</t>
  </si>
  <si>
    <t>Дахин үнэлгээгээр нэмэгдсэн</t>
  </si>
  <si>
    <t xml:space="preserve"> 2.2.3</t>
  </si>
  <si>
    <t>Үнэ цэнийн бууралтын буцаалт</t>
  </si>
  <si>
    <t>2.3</t>
  </si>
  <si>
    <t xml:space="preserve"> 2.3.1</t>
  </si>
  <si>
    <t>Данснаас хассан хөрөнгийн элэгдэл</t>
  </si>
  <si>
    <t xml:space="preserve"> 2.3.2</t>
  </si>
  <si>
    <t>Дахин үнэлгээгээр хасагдсан</t>
  </si>
  <si>
    <t xml:space="preserve"> 2.3.3</t>
  </si>
  <si>
    <t>Үнэ цэнийн бууралт</t>
  </si>
  <si>
    <t>2.4</t>
  </si>
  <si>
    <t>ДАНСНЫ ЦЭВЭР ДҮН</t>
  </si>
  <si>
    <t>3.1</t>
  </si>
  <si>
    <t>3.2</t>
  </si>
  <si>
    <t>11. Дуусаагүй барилга</t>
  </si>
  <si>
    <t>Эхэлсэн он</t>
  </si>
  <si>
    <t>Дуусгалтын хувь</t>
  </si>
  <si>
    <t>Нийт төсөвт</t>
  </si>
  <si>
    <t>Ашиглалтанд орох хугацаа</t>
  </si>
  <si>
    <t>13. Биет бус хөрөнгө</t>
  </si>
  <si>
    <t>Зохиогчийн эрх</t>
  </si>
  <si>
    <t>Компьютерийн программ хангамж</t>
  </si>
  <si>
    <t>Патент</t>
  </si>
  <si>
    <t>Барааны тэмдэг</t>
  </si>
  <si>
    <t>Тусгай зөвшөөрөл</t>
  </si>
  <si>
    <t>Газар эзэмших эрх</t>
  </si>
  <si>
    <t>Бусад биет бус хөрөнгө</t>
  </si>
  <si>
    <t>БИЕТ БУС ХӨРӨНГӨ /ӨРТӨГ/</t>
  </si>
  <si>
    <t>Худалдсан</t>
  </si>
  <si>
    <t>Үнэгүй шилжүүлсэн</t>
  </si>
  <si>
    <t>Акталсан</t>
  </si>
  <si>
    <t>ХУРИМТЛАГДСАН ХОРОГДОЛ</t>
  </si>
  <si>
    <t>Байгуулсан хорогдол</t>
  </si>
  <si>
    <t>Үнэ цэнийн бууралтын</t>
  </si>
  <si>
    <t>Данснаас хассан хөрөнгийн хорогдол</t>
  </si>
  <si>
    <t>12. Биологийн хөрөнгө</t>
  </si>
  <si>
    <t>Нас</t>
  </si>
  <si>
    <t>Хүйс</t>
  </si>
  <si>
    <t>Тоо</t>
  </si>
  <si>
    <t>Дансны үнэ</t>
  </si>
  <si>
    <t>Мал амьтан</t>
  </si>
  <si>
    <t>0</t>
  </si>
  <si>
    <t>1,000</t>
  </si>
  <si>
    <t>1,600</t>
  </si>
  <si>
    <t>13. Урт хугацаат хөрөнгө оруулалт</t>
  </si>
  <si>
    <t>Хөрөнгө оруулалтын хувь</t>
  </si>
  <si>
    <t>Хөрөнгө оруулалтын дүн</t>
  </si>
  <si>
    <t>15. Бусад эргэлтийн бус хөрөнгө</t>
  </si>
  <si>
    <t>16.1. Дансны өглөг</t>
  </si>
  <si>
    <t>Төлөгдөх хугацаандаа байгаа</t>
  </si>
  <si>
    <t>Хугацаа хэтэрсэн</t>
  </si>
  <si>
    <t xml:space="preserve"> 3</t>
  </si>
  <si>
    <t>Байгууллага хоорондын тооцоо</t>
  </si>
  <si>
    <t>Бусад өглөг ҮЭ</t>
  </si>
  <si>
    <t>16.2. Татварын өр</t>
  </si>
  <si>
    <t>ААНОАТ өр</t>
  </si>
  <si>
    <t>НӨАТ -ын өр</t>
  </si>
  <si>
    <t>ХХОАТ -ын өр</t>
  </si>
  <si>
    <t>Онцгой АТ -н өр</t>
  </si>
  <si>
    <t>Бусад татварын өр</t>
  </si>
  <si>
    <t>Усны нөөцийн өр</t>
  </si>
  <si>
    <t>Үл хөдлөх хөрөнгийн татварын өр</t>
  </si>
  <si>
    <t>СХХООС- АТ-ТТ-12</t>
  </si>
  <si>
    <t>Газрын татварын өглөг</t>
  </si>
  <si>
    <t>16.3. Богино хугацаат зээл</t>
  </si>
  <si>
    <t>төгрөгөөр</t>
  </si>
  <si>
    <t>валютаар</t>
  </si>
  <si>
    <t>16.4. Богино хугацаат нөөц өр төлбөр</t>
  </si>
  <si>
    <t>Хасагдсан (ашигласан нөөц)</t>
  </si>
  <si>
    <t>Ашиглаагүй буцаан бичсэн дүн</t>
  </si>
  <si>
    <t>Баталгаат засварын</t>
  </si>
  <si>
    <t>Нөхөн сэргээлтийн</t>
  </si>
  <si>
    <t>16.5. Бусад богино хугацаат өр төлбөр</t>
  </si>
  <si>
    <t>16.6. Урт хугацаат зээл болон бусад урт хугацаат өр төлбөр</t>
  </si>
  <si>
    <t>Урт хугацаат зээлийн дүн</t>
  </si>
  <si>
    <t>Гадаадын байгууллагаас шууд авсан зээл</t>
  </si>
  <si>
    <t>Гадаадын байгууллагаас дамжуулан авсан зээл</t>
  </si>
  <si>
    <t>Дотоодын эх үүсвэрээс авсан зээл</t>
  </si>
  <si>
    <t>Бусад урт хугацаат өр төлбөрийн дүн</t>
  </si>
  <si>
    <t>(Гадаад, дотоодын зах зээлд гаргасан бонд, өрийн бичиг)</t>
  </si>
  <si>
    <t>17.1. Өмч</t>
  </si>
  <si>
    <t>Тоо ширхэг</t>
  </si>
  <si>
    <t>Дүн (төгрөгөөр)</t>
  </si>
  <si>
    <t>(Төгрөгөөр)</t>
  </si>
  <si>
    <t>17.2. Хөрөнгийн дахин үнэлгээний нэмэгдэл</t>
  </si>
  <si>
    <t>Үндсэн хөрөнгийн дахин үнэлгээний нэмэгдэл</t>
  </si>
  <si>
    <t>Биет бус хөрөнгийн дахин үнэлгээний нэмэгдэл</t>
  </si>
  <si>
    <t>Дахин үнэлгээний нэмэгдлийн зөрүү</t>
  </si>
  <si>
    <t>Дахин үнэлсэн хөрөнгийн үнэ цэнийн бууралтын гарзын буцаалт</t>
  </si>
  <si>
    <t>Дахин үнэлгээний нэмэгдлийн хэрэгжсэн дүн</t>
  </si>
  <si>
    <t>Дахин үнэлсэн хөрөнгийн үнэ цэнийн бууралтын гарз</t>
  </si>
  <si>
    <t>17.3. Гадаад валютын хөрвүүлэлтийн нөөц</t>
  </si>
  <si>
    <t>Гадаад үйл ажиллагааны хөрвүүлэлтээс үүссэн зөрүү</t>
  </si>
  <si>
    <t>Бүртгэлийн валютыг толилуулгын валют руу хөрвүүлснээс үүссэн зөрүү</t>
  </si>
  <si>
    <t>18. Борлуулалтын орлого болон борлуулалтын өртөг</t>
  </si>
  <si>
    <t>Борлуулалтын орлого:</t>
  </si>
  <si>
    <t>Бараа, бүтээгдэхүүн борлуулсны орлого:</t>
  </si>
  <si>
    <t>Ажил, үйлчилгээ борлуулсны орлого:</t>
  </si>
  <si>
    <t>Нийт борлуулалтын орлого</t>
  </si>
  <si>
    <t>Борлуулалтын буцаалт, хөнгөлөлт, үнийн бууралт (-)</t>
  </si>
  <si>
    <t>Цэвэр борлуулалт</t>
  </si>
  <si>
    <t>Борлуулсан бүтээгдэхүүний өртөг:</t>
  </si>
  <si>
    <t xml:space="preserve"> 6.1</t>
  </si>
  <si>
    <t>Борлуулсан бараа, борлуулалтын өртөг</t>
  </si>
  <si>
    <t xml:space="preserve"> 6.2</t>
  </si>
  <si>
    <t xml:space="preserve"> 7.1</t>
  </si>
  <si>
    <t>Борлуулсан ажил, үйлчилгээний өртөг</t>
  </si>
  <si>
    <t xml:space="preserve"> 7.2</t>
  </si>
  <si>
    <t>Нийт борлуулсан бүтээгдэхүүний өртөг</t>
  </si>
  <si>
    <t>19.1. Бусад орлого</t>
  </si>
  <si>
    <t>19.2. Гадаад валютын ханшийн зөрүүний олз, гарз</t>
  </si>
  <si>
    <t>Мөнгөн хөрөнгийн үлдэгдлийн</t>
  </si>
  <si>
    <t>Авлагын үлдэгдлийн</t>
  </si>
  <si>
    <t>Богино  хугацаат  болон  урт  хугацаат  өр   төлбөрийн үлдэгдлийн</t>
  </si>
  <si>
    <t>Бусад ханшийн зөрүүний ашиг, алдагдал</t>
  </si>
  <si>
    <t>19.3. Бусад ашиг / алдагдал</t>
  </si>
  <si>
    <t>Хөрөнгийн үнэ цэнийн бууралтын гарз</t>
  </si>
  <si>
    <t>ХОЗҮХХ28-ийн  бодит үнэ цэнийн өөрчлөлтийн олз, гарз</t>
  </si>
  <si>
    <t>ХОЗҮХХ данснаас хассаны олз, гарз</t>
  </si>
  <si>
    <t>Хөрөнгийн дахин үнэлгээний олз, гарз</t>
  </si>
  <si>
    <t>Хөрөнгийн үнэ цэнийн бууралтын гарз (гарзын буцаалт)</t>
  </si>
  <si>
    <t>20.1. Борлуулалт маркетингийн зардал</t>
  </si>
  <si>
    <t>БорМар</t>
  </si>
  <si>
    <t>Ажиллагчдын цалингийн зардал</t>
  </si>
  <si>
    <t>Аж ахуйн нэгжээс төлсөн НДШ-ийн зардал</t>
  </si>
  <si>
    <t>Албан татвар, төлбөр, хураамжийн зардал</t>
  </si>
  <si>
    <t>Томилолтын зардал</t>
  </si>
  <si>
    <t>Бичиг хэргийн зардал</t>
  </si>
  <si>
    <t>Шуудан холбооны зардал</t>
  </si>
  <si>
    <t>Мэргэжлийн үйлчилгээний зардал</t>
  </si>
  <si>
    <t>Сургалтын  зардал</t>
  </si>
  <si>
    <t>Сонин сэтгүүл захиалгын  зардал</t>
  </si>
  <si>
    <t>Даатгалын зардал</t>
  </si>
  <si>
    <t>Ашиглалтын зардал</t>
  </si>
  <si>
    <t>Засварын зардал</t>
  </si>
  <si>
    <t>Элэгдэл, хорогдлын зардал</t>
  </si>
  <si>
    <t>Түрээсийн зардал</t>
  </si>
  <si>
    <t>Харуул хамгааллын зардал</t>
  </si>
  <si>
    <t>Цэвэрлэгээ үйлчилгээний зардал</t>
  </si>
  <si>
    <t>Тээврийн зардал</t>
  </si>
  <si>
    <t xml:space="preserve"> 18</t>
  </si>
  <si>
    <t>Шатахууны зардал</t>
  </si>
  <si>
    <t>Хүлээн авалтын зардал</t>
  </si>
  <si>
    <t xml:space="preserve"> 20</t>
  </si>
  <si>
    <t>Зар сурталчилгааны зардал</t>
  </si>
  <si>
    <t>ТЭМ-ийн зардал</t>
  </si>
  <si>
    <t>Шагнал урамшуулалтын зардал</t>
  </si>
  <si>
    <t>Зээлийн хүүгийн зардал</t>
  </si>
  <si>
    <t>20.2. Бусад зарлага</t>
  </si>
  <si>
    <t>Тайлант оны дүн</t>
  </si>
  <si>
    <t>Алданги, торгуулийн зардал</t>
  </si>
  <si>
    <t>Хандивын зардал</t>
  </si>
  <si>
    <t>Найдваргүй авлагын зардал</t>
  </si>
  <si>
    <t>20.3. Цалингийн зардал</t>
  </si>
  <si>
    <t>Ажиллагчдын дундаж тоо</t>
  </si>
  <si>
    <t>Үйлдвэрлэл, үйлчилгээний</t>
  </si>
  <si>
    <t>Борлуулалт маркетингийн</t>
  </si>
  <si>
    <t>Ерөнхий ба удирдлагын</t>
  </si>
  <si>
    <t>1. Орлогын татварын зардал</t>
  </si>
  <si>
    <t>Тайлант үеийн орлогын татварын зардал</t>
  </si>
  <si>
    <t>Хойшлогдсон татварын зардал (орлого)</t>
  </si>
  <si>
    <t>Орлогын татварын зардал (орлого)-ын нийт дүн</t>
  </si>
  <si>
    <t>22.1. Толгой компани, хамгийн дээд хяналт тавигч компани, хувь хүний талаарх мэдээлэл</t>
  </si>
  <si>
    <t>Толгой компани</t>
  </si>
  <si>
    <t>Хамгийн дээд хяналт тавигч толгой компани</t>
  </si>
  <si>
    <t>Хамгийн дээд хяналт тавигч хувь хүн</t>
  </si>
  <si>
    <t>Тайлбар</t>
  </si>
  <si>
    <t>Нэр</t>
  </si>
  <si>
    <t>Бүртгэгдсэн (оршин суугаа) улс</t>
  </si>
  <si>
    <t>Эзэмшлийн хувь</t>
  </si>
  <si>
    <t>22.2. Тэргүүлэх удирдлагын бүрэлдэхүүнд олгосон нөхөн олговрын тухай мэдээлэл</t>
  </si>
  <si>
    <t>Богино хугацааны тэтгэмж</t>
  </si>
  <si>
    <t>Урт хугацааны тэтгэмж</t>
  </si>
  <si>
    <t>Ажил эрхлэлтийн дараах тэтгэмж</t>
  </si>
  <si>
    <t>Ажлаас халагдсаны тэтгэмж</t>
  </si>
  <si>
    <t>Хувьцаанд суурилсан төлбөр</t>
  </si>
  <si>
    <t>22.3. Холбоотой талуудтай хийсэн ажил гүйлгээ</t>
  </si>
  <si>
    <t>Ажил гүйлгээний утга</t>
  </si>
  <si>
    <t>Дүн</t>
  </si>
  <si>
    <t>25. Хөрөнгө оруулалт</t>
  </si>
  <si>
    <t>Аж ахуй нэгжийн өөрийн хөрөнгөөр</t>
  </si>
  <si>
    <t>Улсын төсвийн хөрөнгөөр</t>
  </si>
  <si>
    <t>Орон нутгийн төсвийн хөрөнгөөр</t>
  </si>
  <si>
    <t>Банкны зээл</t>
  </si>
  <si>
    <t>Гадаадын шууд хөрөнгө оруулалт</t>
  </si>
  <si>
    <t>Гадаадын зээл</t>
  </si>
  <si>
    <t>Гадаадын буцалтгүй тусламж</t>
  </si>
  <si>
    <t>Төсөв хөтөлбөр, хандив</t>
  </si>
  <si>
    <t>Бусад эх үүсвэр</t>
  </si>
  <si>
    <t>Биет хөрөнгө</t>
  </si>
  <si>
    <t>Үүнээс: Орон сууцны барилга</t>
  </si>
  <si>
    <t>Авто зам</t>
  </si>
  <si>
    <t>Машин тоног, төхөөрөмж</t>
  </si>
  <si>
    <t>1.7</t>
  </si>
  <si>
    <t>1.8</t>
  </si>
  <si>
    <t>Бусад биет хөрөнгө:</t>
  </si>
  <si>
    <t xml:space="preserve"> 1.8.1</t>
  </si>
  <si>
    <t>Үүнээс:  ХОЗҮХХ</t>
  </si>
  <si>
    <t>1.10</t>
  </si>
  <si>
    <t>Биет хөрөнгийн дүн</t>
  </si>
  <si>
    <t>Биет бус хөрөнгө:</t>
  </si>
  <si>
    <t>Үүнээс: Програм хангамж</t>
  </si>
  <si>
    <t>Мэдээллийн сан</t>
  </si>
  <si>
    <t>2.5</t>
  </si>
  <si>
    <t>2.6</t>
  </si>
  <si>
    <t>2.7</t>
  </si>
  <si>
    <t xml:space="preserve"> 2.7.1</t>
  </si>
  <si>
    <t>Үүнээс зураг төсвийн ажил ТЭЗҮ боловсруулах, туршилт судалгаа</t>
  </si>
  <si>
    <t>2.8</t>
  </si>
  <si>
    <t>Биет бус хөрөнгийн дүн</t>
  </si>
  <si>
    <t>Хайгуул үнэлгээний хөрөнгө</t>
  </si>
  <si>
    <t>Үүнээс: Биет хөрөнгө</t>
  </si>
  <si>
    <t>20.4. Eрөнхий удирдлагын зардал</t>
  </si>
  <si>
    <t>ЕрУд</t>
  </si>
  <si>
    <t>ТЭМ</t>
  </si>
  <si>
    <t>8</t>
  </si>
  <si>
    <t>Items</t>
  </si>
  <si>
    <t>Assets</t>
  </si>
  <si>
    <t>Current Asset</t>
  </si>
  <si>
    <t>Cash and cash equivalent</t>
  </si>
  <si>
    <t>Trade receivables</t>
  </si>
  <si>
    <t>Tax receivable</t>
  </si>
  <si>
    <t>Other receivable</t>
  </si>
  <si>
    <t>Other current financial assets</t>
  </si>
  <si>
    <t>Inventories</t>
  </si>
  <si>
    <t>Prepayments</t>
  </si>
  <si>
    <t>Other current assets</t>
  </si>
  <si>
    <t>Assets classified as held for sale</t>
  </si>
  <si>
    <t>Total Current Asset</t>
  </si>
  <si>
    <t>Non-current asset</t>
  </si>
  <si>
    <t>Property, plant and equipment</t>
  </si>
  <si>
    <t>Intangible assets</t>
  </si>
  <si>
    <t>Livestock (Agricultural)</t>
  </si>
  <si>
    <t>Long term investments</t>
  </si>
  <si>
    <t>Investment properties</t>
  </si>
  <si>
    <t>Other non-current assets</t>
  </si>
  <si>
    <t>Total Non-Current Asset</t>
  </si>
  <si>
    <t>Total Asset</t>
  </si>
  <si>
    <t>Liabilities and Equity</t>
  </si>
  <si>
    <t>Liabilities</t>
  </si>
  <si>
    <t>Current Liabilities</t>
  </si>
  <si>
    <t>Trade payables</t>
  </si>
  <si>
    <t>Salary payable</t>
  </si>
  <si>
    <t>Income tax payable</t>
  </si>
  <si>
    <t>Personal income tax payable</t>
  </si>
  <si>
    <t>Short term loans and borrowings</t>
  </si>
  <si>
    <t>Interest payable</t>
  </si>
  <si>
    <t>Dividend payable</t>
  </si>
  <si>
    <t xml:space="preserve">Deferred revenue </t>
  </si>
  <si>
    <t>Provisions</t>
  </si>
  <si>
    <t>Other liabilities</t>
  </si>
  <si>
    <t>Total current liabilities</t>
  </si>
  <si>
    <t>Long term liabilities</t>
  </si>
  <si>
    <t>Long term loans and borrowings</t>
  </si>
  <si>
    <t xml:space="preserve">Deferred tax liability </t>
  </si>
  <si>
    <t>Total long term liabilities</t>
  </si>
  <si>
    <t>Total Liabilities</t>
  </si>
  <si>
    <t>Equity</t>
  </si>
  <si>
    <t>Issued capital</t>
  </si>
  <si>
    <t>state owned</t>
  </si>
  <si>
    <t>private</t>
  </si>
  <si>
    <t xml:space="preserve">Listed </t>
  </si>
  <si>
    <t>Treasury shares</t>
  </si>
  <si>
    <t>Share premium</t>
  </si>
  <si>
    <t>Revaluation reserve</t>
  </si>
  <si>
    <t>Foreign currency translation reserve</t>
  </si>
  <si>
    <t>Other components of equity</t>
  </si>
  <si>
    <t>Retained earnings</t>
  </si>
  <si>
    <t>Total equity</t>
  </si>
  <si>
    <t>Total Liabilities and Equity</t>
  </si>
  <si>
    <t>Balance sheet</t>
  </si>
  <si>
    <t>At Jan 01, 2019</t>
  </si>
  <si>
    <t>At December 31, 2019</t>
  </si>
  <si>
    <t>Income statement</t>
  </si>
  <si>
    <t xml:space="preserve">Sale of goods </t>
  </si>
  <si>
    <t>Cost of sales</t>
  </si>
  <si>
    <t>Gross profit</t>
  </si>
  <si>
    <t>Rental income</t>
  </si>
  <si>
    <t>Interest income</t>
  </si>
  <si>
    <t>Dividends income</t>
  </si>
  <si>
    <t>Commission income</t>
  </si>
  <si>
    <t>Other income</t>
  </si>
  <si>
    <t>Selling and advertisement expense</t>
  </si>
  <si>
    <t>General and administrative expense</t>
  </si>
  <si>
    <t>Finance costs</t>
  </si>
  <si>
    <t>Other operating expense</t>
  </si>
  <si>
    <t>Foreign exchange gain (loss)</t>
  </si>
  <si>
    <t>Gain (loss) on disposal of Property, plant and equipment</t>
  </si>
  <si>
    <t>Gain (loss) on disposal of intangible assets</t>
  </si>
  <si>
    <t>Gain (loss) on disposal of investments</t>
  </si>
  <si>
    <t>Other gain (loss)</t>
  </si>
  <si>
    <t>Profit before tax</t>
  </si>
  <si>
    <t>Income tax expense</t>
  </si>
  <si>
    <t xml:space="preserve">Profit after tax </t>
  </si>
  <si>
    <t>Profit (loss) after tax from discontinued operations</t>
  </si>
  <si>
    <t>Profit for the year</t>
  </si>
  <si>
    <t>Other comprehensive income</t>
  </si>
  <si>
    <t>Revaluation of assets</t>
  </si>
  <si>
    <t>Exchange differences on translation of foreign operations</t>
  </si>
  <si>
    <t>Net profit (loss) representing total comprehensive income (loss)</t>
  </si>
  <si>
    <t>Earnings per share</t>
  </si>
  <si>
    <t>At 31 December 2017</t>
  </si>
  <si>
    <t>Adjustments due to changes in accounting policies</t>
  </si>
  <si>
    <t>Restated balance</t>
  </si>
  <si>
    <t>Profit (loss) for the period</t>
  </si>
  <si>
    <t>Issue of share capital</t>
  </si>
  <si>
    <t>Dividends</t>
  </si>
  <si>
    <t>Revaluation</t>
  </si>
  <si>
    <t>At 31 December 2018</t>
  </si>
  <si>
    <t>At 31 December 2019</t>
  </si>
  <si>
    <t>STATEMENT OF CHANGES IN EQUITY</t>
  </si>
  <si>
    <t>Retained Earnings</t>
  </si>
  <si>
    <t>Total</t>
  </si>
  <si>
    <t>Cash flows from operating activities</t>
  </si>
  <si>
    <t>Cash inflow</t>
  </si>
  <si>
    <t>Sales of goods, rendering of services</t>
  </si>
  <si>
    <t>Insurance compensation</t>
  </si>
  <si>
    <t>Tax Return</t>
  </si>
  <si>
    <t>Grants and subsidies</t>
  </si>
  <si>
    <t>Other cash income</t>
  </si>
  <si>
    <t>Cash outflow</t>
  </si>
  <si>
    <t>Employee's salary payment</t>
  </si>
  <si>
    <t>Social and health insurance</t>
  </si>
  <si>
    <t>Inventories purchased</t>
  </si>
  <si>
    <t>Cash paid for utility</t>
  </si>
  <si>
    <t>Fuel, petrol, transportation fee, spare parts purchase</t>
  </si>
  <si>
    <t>Interest payment</t>
  </si>
  <si>
    <t>Tax payment</t>
  </si>
  <si>
    <t>Insurance payments</t>
  </si>
  <si>
    <t>Other cash payments</t>
  </si>
  <si>
    <t>Net cash flow from generated from operating activities</t>
  </si>
  <si>
    <t>Cash flows from investing activities</t>
  </si>
  <si>
    <t>Proceeds from disposal of property, plant and equipment</t>
  </si>
  <si>
    <t>Proceeds from disposal of intangible assets</t>
  </si>
  <si>
    <t>Proceeds from disposal of investments</t>
  </si>
  <si>
    <t>Proceeds from disposal of other non current assets</t>
  </si>
  <si>
    <t>Repayment of loan receivables, reimbursement of prepayments</t>
  </si>
  <si>
    <t>Interest received</t>
  </si>
  <si>
    <t>Dividends received</t>
  </si>
  <si>
    <t>Additions to property, plant and equipment</t>
  </si>
  <si>
    <t>Additions to intangible assets</t>
  </si>
  <si>
    <t>Investments</t>
  </si>
  <si>
    <t>Acquisition of other assets</t>
  </si>
  <si>
    <t>Loans provided, and prepayments</t>
  </si>
  <si>
    <t xml:space="preserve">Net cash flow used in investing activities </t>
  </si>
  <si>
    <t>Cash flows from financing activities</t>
  </si>
  <si>
    <t>Bank loans and bonds</t>
  </si>
  <si>
    <t>Donations</t>
  </si>
  <si>
    <t>Repayment of loans and debts</t>
  </si>
  <si>
    <t>Financial leases</t>
  </si>
  <si>
    <t>Share repurchase</t>
  </si>
  <si>
    <t>Foreign exchange loss</t>
  </si>
  <si>
    <t>Net cash used in financing activities</t>
  </si>
  <si>
    <t>Net increase/decrease in cash and cash equivalents</t>
  </si>
  <si>
    <t>Cash and cash equivalents at 01 Jan 2019</t>
  </si>
  <si>
    <t>Cash and cash equivalents at 31 Dec 2019</t>
  </si>
  <si>
    <t>Statement of cashflow</t>
  </si>
  <si>
    <t>1.2.9</t>
  </si>
  <si>
    <t>Unfinished construction</t>
  </si>
  <si>
    <t>-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</si>
</sst>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&quot;$&quot;#,##0.00"/>
    <numFmt numFmtId="167" formatCode="_(&quot;$&quot;* #,##0.000_);_(&quot;$&quot;* \(#,##0.000\);_(&quot;$&quot;* &quot;-&quot;??_);_(@_)"/>
    <numFmt numFmtId="168" formatCode="_(&quot;$&quot;* #,##0.0_);_(&quot;$&quot;* \(#,##0.0\);_(&quot;$&quot;* &quot;-&quot;??_);_(@_)"/>
    <numFmt numFmtId="169" formatCode="_(* #,##0_);_(* \(#,##0\);_(* &quot;-&quot;??_);_(@_)"/>
  </numFmts>
  <fonts count="46">
    <font>
      <sz val="10"/>
      <name val="Arial"/>
      <family val="0"/>
    </font>
    <font>
      <b/>
      <sz val="10"/>
      <name val="Arial Unicode MS"/>
      <family val="2"/>
    </font>
    <font>
      <sz val="10"/>
      <name val="Arial Unicode MS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name val="Arial Unicode MS"/>
      <family val="2"/>
    </font>
    <font>
      <b/>
      <sz val="9"/>
      <name val="Arial"/>
      <family val="2"/>
    </font>
    <font>
      <sz val="9"/>
      <name val="Arial Unicode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 Unicode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 Unicode MS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double"/>
      <top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vertical="top" wrapText="1"/>
    </xf>
    <xf numFmtId="165" fontId="2" fillId="0" borderId="10" xfId="0" applyNumberFormat="1" applyFont="1" applyBorder="1" applyAlignment="1">
      <alignment horizontal="right" vertical="center" wrapText="1"/>
    </xf>
    <xf numFmtId="164" fontId="2" fillId="0" borderId="10" xfId="0" applyNumberFormat="1" applyFont="1" applyBorder="1" applyAlignment="1">
      <alignment horizontal="left" vertical="center" wrapText="1"/>
    </xf>
    <xf numFmtId="164" fontId="1" fillId="0" borderId="10" xfId="0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164" fontId="1" fillId="0" borderId="10" xfId="0" applyNumberFormat="1" applyFont="1" applyBorder="1" applyAlignment="1">
      <alignment horizontal="left" vertical="center" wrapText="1"/>
    </xf>
    <xf numFmtId="164" fontId="2" fillId="0" borderId="10" xfId="0" applyNumberFormat="1" applyFont="1" applyBorder="1" applyAlignment="1">
      <alignment horizontal="left" vertical="center" wrapText="1"/>
    </xf>
    <xf numFmtId="164" fontId="2" fillId="33" borderId="10" xfId="0" applyNumberFormat="1" applyFont="1" applyFill="1" applyBorder="1" applyAlignment="1">
      <alignment horizontal="left" vertical="center" wrapText="1"/>
    </xf>
    <xf numFmtId="164" fontId="45" fillId="33" borderId="10" xfId="0" applyNumberFormat="1" applyFont="1" applyFill="1" applyBorder="1" applyAlignment="1">
      <alignment horizontal="left" vertical="center" wrapText="1"/>
    </xf>
    <xf numFmtId="0" fontId="1" fillId="0" borderId="0" xfId="0" applyFont="1" applyAlignment="1">
      <alignment/>
    </xf>
    <xf numFmtId="0" fontId="2" fillId="0" borderId="0" xfId="0" applyFont="1" applyAlignment="1">
      <alignment vertical="top" wrapText="1"/>
    </xf>
    <xf numFmtId="0" fontId="1" fillId="33" borderId="10" xfId="0" applyFont="1" applyFill="1" applyBorder="1" applyAlignment="1">
      <alignment horizontal="center" vertical="center" wrapText="1"/>
    </xf>
    <xf numFmtId="164" fontId="1" fillId="33" borderId="10" xfId="0" applyNumberFormat="1" applyFont="1" applyFill="1" applyBorder="1" applyAlignment="1">
      <alignment horizontal="left" vertical="center" wrapText="1"/>
    </xf>
    <xf numFmtId="43" fontId="0" fillId="0" borderId="0" xfId="45" applyFont="1" applyAlignment="1">
      <alignment/>
    </xf>
    <xf numFmtId="43" fontId="0" fillId="0" borderId="0" xfId="45" applyFont="1" applyAlignment="1">
      <alignment vertical="top" wrapText="1"/>
    </xf>
    <xf numFmtId="43" fontId="3" fillId="33" borderId="10" xfId="45" applyFont="1" applyFill="1" applyBorder="1" applyAlignment="1">
      <alignment horizontal="center" vertical="center" wrapText="1"/>
    </xf>
    <xf numFmtId="43" fontId="4" fillId="0" borderId="11" xfId="45" applyFont="1" applyBorder="1" applyAlignment="1">
      <alignment/>
    </xf>
    <xf numFmtId="43" fontId="4" fillId="0" borderId="12" xfId="45" applyFont="1" applyBorder="1" applyAlignment="1">
      <alignment/>
    </xf>
    <xf numFmtId="43" fontId="5" fillId="0" borderId="11" xfId="45" applyFont="1" applyBorder="1" applyAlignment="1">
      <alignment/>
    </xf>
    <xf numFmtId="43" fontId="5" fillId="34" borderId="13" xfId="45" applyFont="1" applyFill="1" applyBorder="1" applyAlignment="1">
      <alignment/>
    </xf>
    <xf numFmtId="43" fontId="5" fillId="34" borderId="14" xfId="45" applyFont="1" applyFill="1" applyBorder="1" applyAlignment="1">
      <alignment/>
    </xf>
    <xf numFmtId="43" fontId="2" fillId="0" borderId="10" xfId="44" applyFont="1" applyBorder="1" applyAlignment="1">
      <alignment horizontal="right" vertical="center" wrapText="1"/>
    </xf>
    <xf numFmtId="43" fontId="2" fillId="0" borderId="15" xfId="44" applyFont="1" applyBorder="1" applyAlignment="1">
      <alignment horizontal="right" vertical="center" wrapText="1"/>
    </xf>
    <xf numFmtId="165" fontId="0" fillId="0" borderId="11" xfId="57" applyNumberFormat="1" applyBorder="1">
      <alignment/>
      <protection/>
    </xf>
    <xf numFmtId="165" fontId="0" fillId="0" borderId="11" xfId="57" applyNumberFormat="1" applyBorder="1" applyAlignment="1">
      <alignment horizontal="center" vertical="center"/>
      <protection/>
    </xf>
    <xf numFmtId="169" fontId="0" fillId="0" borderId="11" xfId="44" applyNumberFormat="1" applyFont="1" applyBorder="1" applyAlignment="1">
      <alignment/>
    </xf>
    <xf numFmtId="0" fontId="0" fillId="0" borderId="11" xfId="57" applyBorder="1">
      <alignment/>
      <protection/>
    </xf>
    <xf numFmtId="43" fontId="2" fillId="8" borderId="10" xfId="44" applyFont="1" applyFill="1" applyBorder="1" applyAlignment="1">
      <alignment horizontal="right" vertical="center" wrapText="1"/>
    </xf>
    <xf numFmtId="43" fontId="2" fillId="8" borderId="15" xfId="44" applyFont="1" applyFill="1" applyBorder="1" applyAlignment="1">
      <alignment horizontal="right" vertical="center" wrapText="1"/>
    </xf>
    <xf numFmtId="43" fontId="0" fillId="0" borderId="11" xfId="44" applyFont="1" applyBorder="1" applyAlignment="1">
      <alignment/>
    </xf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43" fontId="0" fillId="0" borderId="11" xfId="44" applyNumberFormat="1" applyFont="1" applyFill="1" applyBorder="1" applyAlignment="1">
      <alignment/>
    </xf>
    <xf numFmtId="43" fontId="0" fillId="0" borderId="12" xfId="44" applyFont="1" applyBorder="1" applyAlignment="1">
      <alignment/>
    </xf>
    <xf numFmtId="43" fontId="3" fillId="0" borderId="11" xfId="44" applyNumberFormat="1" applyFont="1" applyBorder="1" applyAlignment="1">
      <alignment/>
    </xf>
    <xf numFmtId="43" fontId="3" fillId="0" borderId="12" xfId="44" applyFont="1" applyBorder="1" applyAlignment="1">
      <alignment/>
    </xf>
    <xf numFmtId="169" fontId="0" fillId="0" borderId="11" xfId="56" applyNumberFormat="1" applyFont="1" applyBorder="1">
      <alignment/>
      <protection/>
    </xf>
    <xf numFmtId="164" fontId="2" fillId="33" borderId="10" xfId="0" applyNumberFormat="1" applyFont="1" applyFill="1" applyBorder="1" applyAlignment="1">
      <alignment horizontal="left" vertical="center" wrapText="1"/>
    </xf>
    <xf numFmtId="43" fontId="0" fillId="0" borderId="11" xfId="56" applyNumberFormat="1" applyFont="1" applyBorder="1">
      <alignment/>
      <protection/>
    </xf>
    <xf numFmtId="43" fontId="3" fillId="0" borderId="11" xfId="56" applyNumberFormat="1" applyFont="1" applyBorder="1">
      <alignment/>
      <protection/>
    </xf>
    <xf numFmtId="43" fontId="0" fillId="0" borderId="11" xfId="44" applyNumberFormat="1" applyFont="1" applyBorder="1" applyAlignment="1">
      <alignment/>
    </xf>
    <xf numFmtId="169" fontId="3" fillId="0" borderId="11" xfId="56" applyNumberFormat="1" applyFont="1" applyBorder="1">
      <alignment/>
      <protection/>
    </xf>
    <xf numFmtId="164" fontId="1" fillId="33" borderId="10" xfId="0" applyNumberFormat="1" applyFont="1" applyFill="1" applyBorder="1" applyAlignment="1">
      <alignment horizontal="left" vertical="center" wrapText="1"/>
    </xf>
    <xf numFmtId="169" fontId="0" fillId="0" borderId="13" xfId="44" applyNumberFormat="1" applyFont="1" applyBorder="1" applyAlignment="1">
      <alignment/>
    </xf>
    <xf numFmtId="43" fontId="0" fillId="0" borderId="14" xfId="44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43" fontId="6" fillId="0" borderId="0" xfId="45" applyFont="1" applyAlignment="1">
      <alignment/>
    </xf>
    <xf numFmtId="43" fontId="6" fillId="0" borderId="0" xfId="45" applyFont="1" applyAlignment="1">
      <alignment vertical="top" wrapText="1"/>
    </xf>
    <xf numFmtId="0" fontId="7" fillId="0" borderId="10" xfId="0" applyFont="1" applyBorder="1" applyAlignment="1">
      <alignment horizontal="center" vertical="center" wrapText="1"/>
    </xf>
    <xf numFmtId="43" fontId="8" fillId="33" borderId="10" xfId="45" applyFont="1" applyFill="1" applyBorder="1" applyAlignment="1">
      <alignment horizontal="center" vertical="center" wrapText="1"/>
    </xf>
    <xf numFmtId="164" fontId="9" fillId="0" borderId="10" xfId="0" applyNumberFormat="1" applyFont="1" applyBorder="1" applyAlignment="1">
      <alignment horizontal="left" vertical="center" wrapText="1"/>
    </xf>
    <xf numFmtId="43" fontId="8" fillId="0" borderId="11" xfId="45" applyFont="1" applyBorder="1" applyAlignment="1">
      <alignment vertical="center" wrapText="1"/>
    </xf>
    <xf numFmtId="43" fontId="8" fillId="0" borderId="12" xfId="45" applyFont="1" applyBorder="1" applyAlignment="1">
      <alignment vertical="center" wrapText="1"/>
    </xf>
    <xf numFmtId="43" fontId="6" fillId="0" borderId="11" xfId="45" applyFont="1" applyBorder="1" applyAlignment="1">
      <alignment/>
    </xf>
    <xf numFmtId="43" fontId="6" fillId="0" borderId="12" xfId="45" applyFont="1" applyBorder="1" applyAlignment="1">
      <alignment/>
    </xf>
    <xf numFmtId="164" fontId="7" fillId="0" borderId="10" xfId="0" applyNumberFormat="1" applyFont="1" applyBorder="1" applyAlignment="1">
      <alignment horizontal="left" vertical="center" wrapText="1"/>
    </xf>
    <xf numFmtId="43" fontId="6" fillId="33" borderId="11" xfId="45" applyFont="1" applyFill="1" applyBorder="1" applyAlignment="1">
      <alignment/>
    </xf>
    <xf numFmtId="43" fontId="6" fillId="33" borderId="12" xfId="45" applyFont="1" applyFill="1" applyBorder="1" applyAlignment="1">
      <alignment/>
    </xf>
    <xf numFmtId="43" fontId="8" fillId="0" borderId="0" xfId="45" applyFont="1" applyBorder="1" applyAlignment="1">
      <alignment vertical="center"/>
    </xf>
    <xf numFmtId="43" fontId="8" fillId="0" borderId="16" xfId="45" applyFont="1" applyBorder="1" applyAlignment="1">
      <alignment vertical="center"/>
    </xf>
    <xf numFmtId="43" fontId="8" fillId="0" borderId="11" xfId="45" applyFont="1" applyBorder="1" applyAlignment="1">
      <alignment/>
    </xf>
    <xf numFmtId="43" fontId="8" fillId="0" borderId="12" xfId="45" applyFont="1" applyBorder="1" applyAlignment="1">
      <alignment/>
    </xf>
    <xf numFmtId="43" fontId="6" fillId="0" borderId="10" xfId="45" applyFont="1" applyBorder="1" applyAlignment="1">
      <alignment horizontal="right" vertical="center" wrapText="1"/>
    </xf>
    <xf numFmtId="43" fontId="0" fillId="0" borderId="11" xfId="45" applyFont="1" applyBorder="1" applyAlignment="1">
      <alignment/>
    </xf>
    <xf numFmtId="43" fontId="0" fillId="0" borderId="12" xfId="45" applyFont="1" applyBorder="1" applyAlignment="1">
      <alignment/>
    </xf>
    <xf numFmtId="43" fontId="0" fillId="33" borderId="12" xfId="45" applyFont="1" applyFill="1" applyBorder="1" applyAlignment="1">
      <alignment/>
    </xf>
    <xf numFmtId="43" fontId="0" fillId="33" borderId="11" xfId="45" applyFont="1" applyFill="1" applyBorder="1" applyAlignment="1">
      <alignment/>
    </xf>
    <xf numFmtId="43" fontId="0" fillId="0" borderId="16" xfId="45" applyFont="1" applyBorder="1" applyAlignment="1">
      <alignment vertical="center"/>
    </xf>
    <xf numFmtId="43" fontId="3" fillId="0" borderId="11" xfId="45" applyFont="1" applyBorder="1" applyAlignment="1">
      <alignment/>
    </xf>
    <xf numFmtId="43" fontId="3" fillId="0" borderId="12" xfId="45" applyFont="1" applyBorder="1" applyAlignment="1">
      <alignment/>
    </xf>
    <xf numFmtId="43" fontId="3" fillId="34" borderId="11" xfId="45" applyFont="1" applyFill="1" applyBorder="1" applyAlignment="1">
      <alignment/>
    </xf>
    <xf numFmtId="43" fontId="3" fillId="34" borderId="12" xfId="45" applyFont="1" applyFill="1" applyBorder="1" applyAlignment="1">
      <alignment/>
    </xf>
    <xf numFmtId="43" fontId="0" fillId="0" borderId="11" xfId="45" applyFont="1" applyBorder="1" applyAlignment="1">
      <alignment vertical="center"/>
    </xf>
    <xf numFmtId="43" fontId="0" fillId="0" borderId="12" xfId="45" applyFont="1" applyBorder="1" applyAlignment="1">
      <alignment vertical="center"/>
    </xf>
    <xf numFmtId="0" fontId="0" fillId="0" borderId="0" xfId="0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5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19 2" xfId="56"/>
    <cellStyle name="Normal 36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DP65"/>
  <sheetViews>
    <sheetView tabSelected="1" zoomScalePageLayoutView="0" workbookViewId="0" topLeftCell="B46">
      <selection activeCell="C69" sqref="C69"/>
    </sheetView>
  </sheetViews>
  <sheetFormatPr defaultColWidth="9.140625" defaultRowHeight="12.75"/>
  <cols>
    <col min="3" max="3" width="33.140625" style="0" customWidth="1"/>
    <col min="4" max="5" width="21.00390625" style="16" bestFit="1" customWidth="1"/>
    <col min="6" max="21" width="17.57421875" style="0" customWidth="1"/>
  </cols>
  <sheetData>
    <row r="3" spans="2:3" ht="15">
      <c r="B3" s="1" t="s">
        <v>487</v>
      </c>
      <c r="C3" s="33"/>
    </row>
    <row r="4" spans="2:5" ht="12.75">
      <c r="B4" s="33"/>
      <c r="C4" s="33"/>
      <c r="E4" s="17"/>
    </row>
    <row r="5" spans="2:5" ht="25.5">
      <c r="B5" s="2" t="s">
        <v>3</v>
      </c>
      <c r="C5" s="2" t="s">
        <v>433</v>
      </c>
      <c r="D5" s="18" t="s">
        <v>488</v>
      </c>
      <c r="E5" s="18" t="s">
        <v>489</v>
      </c>
    </row>
    <row r="6" spans="2:5" ht="15">
      <c r="B6" s="5" t="s">
        <v>40</v>
      </c>
      <c r="C6" s="6" t="s">
        <v>434</v>
      </c>
      <c r="D6" s="67"/>
      <c r="E6" s="68"/>
    </row>
    <row r="7" spans="2:5" ht="15">
      <c r="B7" s="5" t="s">
        <v>41</v>
      </c>
      <c r="C7" s="6" t="s">
        <v>435</v>
      </c>
      <c r="D7" s="67"/>
      <c r="E7" s="68"/>
    </row>
    <row r="8" spans="2:5" ht="15">
      <c r="B8" s="5" t="s">
        <v>42</v>
      </c>
      <c r="C8" s="5" t="s">
        <v>436</v>
      </c>
      <c r="D8" s="67">
        <v>1140899423</v>
      </c>
      <c r="E8" s="69">
        <v>458005676.86</v>
      </c>
    </row>
    <row r="9" spans="2:5" ht="15">
      <c r="B9" s="5" t="s">
        <v>43</v>
      </c>
      <c r="C9" s="5" t="s">
        <v>437</v>
      </c>
      <c r="D9" s="67">
        <v>4299745033</v>
      </c>
      <c r="E9" s="69">
        <f>3015988824.4+3238469984.51</f>
        <v>6254458808.91</v>
      </c>
    </row>
    <row r="10" spans="2:5" ht="15">
      <c r="B10" s="5" t="s">
        <v>45</v>
      </c>
      <c r="C10" s="40" t="s">
        <v>438</v>
      </c>
      <c r="D10" s="67">
        <v>95938526</v>
      </c>
      <c r="E10" s="69">
        <v>192103589.36</v>
      </c>
    </row>
    <row r="11" spans="2:5" ht="15">
      <c r="B11" s="5" t="s">
        <v>46</v>
      </c>
      <c r="C11" s="5" t="s">
        <v>439</v>
      </c>
      <c r="D11" s="70">
        <v>471077608</v>
      </c>
      <c r="E11" s="69">
        <v>134037841.99</v>
      </c>
    </row>
    <row r="12" spans="2:5" ht="15">
      <c r="B12" s="5" t="s">
        <v>48</v>
      </c>
      <c r="C12" s="5" t="s">
        <v>440</v>
      </c>
      <c r="D12" s="70"/>
      <c r="E12" s="69"/>
    </row>
    <row r="13" spans="2:5" ht="15">
      <c r="B13" s="5" t="s">
        <v>49</v>
      </c>
      <c r="C13" s="5" t="s">
        <v>441</v>
      </c>
      <c r="D13" s="70">
        <v>12959297467</v>
      </c>
      <c r="E13" s="69">
        <f>1425911948.06+6598728.9+422842931.98+2426187247.86+3819108219.25+124776718.13+1247436384.67+755972844.43+26228574.78+4630618272.35+896720.99</f>
        <v>14886578591.400002</v>
      </c>
    </row>
    <row r="14" spans="2:5" ht="15">
      <c r="B14" s="5" t="s">
        <v>50</v>
      </c>
      <c r="C14" s="5" t="s">
        <v>442</v>
      </c>
      <c r="D14" s="70">
        <v>230125624</v>
      </c>
      <c r="E14" s="71">
        <v>310034834.74</v>
      </c>
    </row>
    <row r="15" spans="2:5" ht="15">
      <c r="B15" s="5" t="s">
        <v>51</v>
      </c>
      <c r="C15" s="5" t="s">
        <v>443</v>
      </c>
      <c r="D15" s="70">
        <v>148617900</v>
      </c>
      <c r="E15" s="69">
        <v>641784300</v>
      </c>
    </row>
    <row r="16" spans="2:5" ht="15">
      <c r="B16" s="5" t="s">
        <v>52</v>
      </c>
      <c r="C16" s="40" t="s">
        <v>444</v>
      </c>
      <c r="D16" s="67"/>
      <c r="E16" s="68">
        <v>3354133759.05</v>
      </c>
    </row>
    <row r="17" spans="2:5" ht="15">
      <c r="B17" s="5" t="s">
        <v>53</v>
      </c>
      <c r="C17" s="6" t="s">
        <v>445</v>
      </c>
      <c r="D17" s="72">
        <f>SUM(D8:D16)</f>
        <v>19345701581</v>
      </c>
      <c r="E17" s="73">
        <f>SUM(E8:E16)</f>
        <v>26231137402.31</v>
      </c>
    </row>
    <row r="18" spans="2:5" ht="15">
      <c r="B18" s="5" t="s">
        <v>54</v>
      </c>
      <c r="C18" s="6" t="s">
        <v>446</v>
      </c>
      <c r="D18" s="67"/>
      <c r="E18" s="68"/>
    </row>
    <row r="19" spans="2:5" ht="15">
      <c r="B19" s="5" t="s">
        <v>55</v>
      </c>
      <c r="C19" s="5" t="s">
        <v>447</v>
      </c>
      <c r="D19" s="67">
        <v>28356183128</v>
      </c>
      <c r="E19" s="68">
        <v>27968307389.24</v>
      </c>
    </row>
    <row r="20" spans="2:5" ht="15">
      <c r="B20" s="5" t="s">
        <v>56</v>
      </c>
      <c r="C20" s="5" t="s">
        <v>448</v>
      </c>
      <c r="D20" s="67">
        <v>24999312</v>
      </c>
      <c r="E20" s="68">
        <v>45552811.6</v>
      </c>
    </row>
    <row r="21" spans="2:5" ht="15">
      <c r="B21" s="5" t="s">
        <v>58</v>
      </c>
      <c r="C21" s="5" t="s">
        <v>449</v>
      </c>
      <c r="D21" s="67">
        <v>400000</v>
      </c>
      <c r="E21" s="68"/>
    </row>
    <row r="22" spans="2:5" ht="15">
      <c r="B22" s="5" t="s">
        <v>60</v>
      </c>
      <c r="C22" s="5" t="s">
        <v>450</v>
      </c>
      <c r="D22" s="67">
        <v>1690220026</v>
      </c>
      <c r="E22" s="68">
        <v>1000000</v>
      </c>
    </row>
    <row r="23" spans="2:5" ht="15">
      <c r="B23" s="5" t="s">
        <v>63</v>
      </c>
      <c r="C23" s="5" t="s">
        <v>451</v>
      </c>
      <c r="D23" s="67"/>
      <c r="E23" s="68"/>
    </row>
    <row r="24" spans="2:5" ht="15">
      <c r="B24" s="5" t="s">
        <v>64</v>
      </c>
      <c r="C24" s="5" t="s">
        <v>452</v>
      </c>
      <c r="D24" s="67"/>
      <c r="E24" s="68"/>
    </row>
    <row r="25" spans="2:5" ht="15">
      <c r="B25" s="5" t="s">
        <v>574</v>
      </c>
      <c r="C25" s="5" t="s">
        <v>575</v>
      </c>
      <c r="D25" s="67">
        <v>6222867908</v>
      </c>
      <c r="E25" s="68">
        <v>9031467954.92</v>
      </c>
    </row>
    <row r="26" spans="2:5" ht="15">
      <c r="B26" s="5" t="s">
        <v>66</v>
      </c>
      <c r="C26" s="6" t="s">
        <v>453</v>
      </c>
      <c r="D26" s="72">
        <f>SUM(D18:D25)</f>
        <v>36294670374</v>
      </c>
      <c r="E26" s="73">
        <f>SUM(E18:E25)</f>
        <v>37046328155.76</v>
      </c>
    </row>
    <row r="27" spans="2:5" ht="15">
      <c r="B27" s="5" t="s">
        <v>67</v>
      </c>
      <c r="C27" s="6" t="s">
        <v>454</v>
      </c>
      <c r="D27" s="74">
        <f>D17+D26</f>
        <v>55640371955</v>
      </c>
      <c r="E27" s="75">
        <f>E17+E26</f>
        <v>63277465558.07001</v>
      </c>
    </row>
    <row r="28" spans="2:5" ht="15">
      <c r="B28" s="5" t="s">
        <v>68</v>
      </c>
      <c r="C28" s="6" t="s">
        <v>455</v>
      </c>
      <c r="D28" s="67"/>
      <c r="E28" s="68"/>
    </row>
    <row r="29" spans="2:5" ht="15">
      <c r="B29" s="5" t="s">
        <v>69</v>
      </c>
      <c r="C29" s="6" t="s">
        <v>456</v>
      </c>
      <c r="D29" s="67"/>
      <c r="E29" s="68"/>
    </row>
    <row r="30" spans="2:5" ht="15">
      <c r="B30" s="5" t="s">
        <v>70</v>
      </c>
      <c r="C30" s="6" t="s">
        <v>457</v>
      </c>
      <c r="D30" s="67"/>
      <c r="E30" s="68"/>
    </row>
    <row r="31" spans="2:5" ht="15">
      <c r="B31" s="5" t="s">
        <v>71</v>
      </c>
      <c r="C31" s="5" t="s">
        <v>458</v>
      </c>
      <c r="D31" s="67">
        <v>1377965732</v>
      </c>
      <c r="E31" s="68">
        <v>1311720469.38</v>
      </c>
    </row>
    <row r="32" spans="2:5" ht="15">
      <c r="B32" s="5" t="s">
        <v>72</v>
      </c>
      <c r="C32" s="5" t="s">
        <v>459</v>
      </c>
      <c r="D32" s="67">
        <v>3751082</v>
      </c>
      <c r="E32" s="68">
        <v>145350526.66</v>
      </c>
    </row>
    <row r="33" spans="2:5" ht="15">
      <c r="B33" s="5" t="s">
        <v>73</v>
      </c>
      <c r="C33" s="5" t="s">
        <v>460</v>
      </c>
      <c r="D33" s="67">
        <v>889542305</v>
      </c>
      <c r="E33" s="68">
        <f>445841454.31+1015545199.27+285099711.2+280847485.44+720000</f>
        <v>2028053850.22</v>
      </c>
    </row>
    <row r="34" spans="2:5" ht="15">
      <c r="B34" s="5" t="s">
        <v>74</v>
      </c>
      <c r="C34" s="5" t="s">
        <v>461</v>
      </c>
      <c r="D34" s="67">
        <v>98281324</v>
      </c>
      <c r="E34" s="68">
        <v>434025904.09</v>
      </c>
    </row>
    <row r="35" spans="2:5" ht="15">
      <c r="B35" s="5" t="s">
        <v>75</v>
      </c>
      <c r="C35" s="5" t="s">
        <v>462</v>
      </c>
      <c r="D35" s="76">
        <v>1987312000</v>
      </c>
      <c r="E35" s="77">
        <v>1199040800</v>
      </c>
    </row>
    <row r="36" spans="2:5" ht="15">
      <c r="B36" s="5" t="s">
        <v>76</v>
      </c>
      <c r="C36" s="5" t="s">
        <v>463</v>
      </c>
      <c r="D36" s="67"/>
      <c r="E36" s="68"/>
    </row>
    <row r="37" spans="2:5" ht="15">
      <c r="B37" s="5" t="s">
        <v>77</v>
      </c>
      <c r="C37" s="5" t="s">
        <v>464</v>
      </c>
      <c r="D37" s="67"/>
      <c r="E37" s="68"/>
    </row>
    <row r="38" spans="2:5" ht="15">
      <c r="B38" s="5" t="s">
        <v>78</v>
      </c>
      <c r="C38" s="5" t="s">
        <v>465</v>
      </c>
      <c r="D38" s="67">
        <v>1585766474</v>
      </c>
      <c r="E38" s="68">
        <v>3793916122.8</v>
      </c>
    </row>
    <row r="39" spans="2:5" ht="15">
      <c r="B39" s="5" t="s">
        <v>79</v>
      </c>
      <c r="C39" s="11" t="s">
        <v>466</v>
      </c>
      <c r="D39" s="70">
        <v>22994312</v>
      </c>
      <c r="E39" s="69"/>
    </row>
    <row r="40" spans="2:5" ht="30">
      <c r="B40" s="5" t="s">
        <v>80</v>
      </c>
      <c r="C40" s="40" t="s">
        <v>467</v>
      </c>
      <c r="D40" s="67">
        <v>8052639</v>
      </c>
      <c r="E40" s="68">
        <v>31959302.47</v>
      </c>
    </row>
    <row r="41" spans="2:5" ht="30">
      <c r="B41" s="5" t="s">
        <v>81</v>
      </c>
      <c r="C41" s="5"/>
      <c r="D41" s="67"/>
      <c r="E41" s="68"/>
    </row>
    <row r="42" spans="2:5" ht="30">
      <c r="B42" s="5" t="s">
        <v>82</v>
      </c>
      <c r="C42" s="6" t="s">
        <v>468</v>
      </c>
      <c r="D42" s="72">
        <f>SUM(D31:D41)</f>
        <v>5973665868</v>
      </c>
      <c r="E42" s="73">
        <f>SUM(E31:E41)</f>
        <v>8944066975.62</v>
      </c>
    </row>
    <row r="43" spans="2:5" ht="15">
      <c r="B43" s="5" t="s">
        <v>83</v>
      </c>
      <c r="C43" s="6" t="s">
        <v>469</v>
      </c>
      <c r="D43" s="67"/>
      <c r="E43" s="68"/>
    </row>
    <row r="44" spans="2:5" ht="15">
      <c r="B44" s="5" t="s">
        <v>84</v>
      </c>
      <c r="C44" s="5" t="s">
        <v>470</v>
      </c>
      <c r="D44" s="67">
        <v>6250000000</v>
      </c>
      <c r="E44" s="68">
        <f>5295048705.4+5000000000</f>
        <v>10295048705.4</v>
      </c>
    </row>
    <row r="45" spans="2:5" ht="15">
      <c r="B45" s="5" t="s">
        <v>85</v>
      </c>
      <c r="C45" s="40" t="s">
        <v>466</v>
      </c>
      <c r="D45" s="70"/>
      <c r="E45" s="69"/>
    </row>
    <row r="46" spans="2:5" ht="15">
      <c r="B46" s="5" t="s">
        <v>86</v>
      </c>
      <c r="C46" s="5" t="s">
        <v>471</v>
      </c>
      <c r="D46" s="67"/>
      <c r="E46" s="68"/>
    </row>
    <row r="47" spans="2:5" ht="15">
      <c r="B47" s="5" t="s">
        <v>87</v>
      </c>
      <c r="C47" s="5" t="s">
        <v>467</v>
      </c>
      <c r="D47" s="67"/>
      <c r="E47" s="68"/>
    </row>
    <row r="48" spans="2:5" ht="15">
      <c r="B48" s="5" t="s">
        <v>88</v>
      </c>
      <c r="C48" s="5"/>
      <c r="D48" s="67"/>
      <c r="E48" s="68"/>
    </row>
    <row r="49" spans="2:5" ht="15">
      <c r="B49" s="5" t="s">
        <v>89</v>
      </c>
      <c r="C49" s="6" t="s">
        <v>472</v>
      </c>
      <c r="D49" s="72">
        <f>SUM(D44:D48)</f>
        <v>6250000000</v>
      </c>
      <c r="E49" s="73">
        <f>SUM(E44:E48)</f>
        <v>10295048705.4</v>
      </c>
    </row>
    <row r="50" spans="2:5" ht="15">
      <c r="B50" s="5" t="s">
        <v>90</v>
      </c>
      <c r="C50" s="6" t="s">
        <v>473</v>
      </c>
      <c r="D50" s="72">
        <f>D42+D49</f>
        <v>12223665868</v>
      </c>
      <c r="E50" s="73">
        <f>E42+E49</f>
        <v>19239115681.02</v>
      </c>
    </row>
    <row r="51" spans="2:5" ht="15">
      <c r="B51" s="5" t="s">
        <v>37</v>
      </c>
      <c r="C51" s="6" t="s">
        <v>474</v>
      </c>
      <c r="D51" s="67"/>
      <c r="E51" s="68"/>
    </row>
    <row r="52" spans="2:5" ht="15">
      <c r="B52" s="5" t="s">
        <v>92</v>
      </c>
      <c r="C52" s="5" t="s">
        <v>476</v>
      </c>
      <c r="D52" s="67"/>
      <c r="E52" s="68"/>
    </row>
    <row r="53" spans="2:5" ht="15">
      <c r="B53" s="5" t="s">
        <v>93</v>
      </c>
      <c r="C53" s="5" t="s">
        <v>477</v>
      </c>
      <c r="D53" s="67">
        <v>5259943985</v>
      </c>
      <c r="E53" s="68">
        <v>3753574900</v>
      </c>
    </row>
    <row r="54" spans="2:5" ht="15">
      <c r="B54" s="5" t="s">
        <v>94</v>
      </c>
      <c r="C54" s="5" t="s">
        <v>478</v>
      </c>
      <c r="D54" s="67"/>
      <c r="E54" s="68"/>
    </row>
    <row r="55" spans="2:5" ht="15">
      <c r="B55" s="5" t="s">
        <v>95</v>
      </c>
      <c r="C55" s="40" t="s">
        <v>479</v>
      </c>
      <c r="D55" s="67">
        <v>-16428492</v>
      </c>
      <c r="E55" s="68">
        <f>+D55</f>
        <v>-16428492</v>
      </c>
    </row>
    <row r="56" spans="2:5" ht="15">
      <c r="B56" s="5" t="s">
        <v>96</v>
      </c>
      <c r="C56" s="5" t="s">
        <v>480</v>
      </c>
      <c r="D56" s="67">
        <v>-106648583</v>
      </c>
      <c r="E56" s="68">
        <f>+D56</f>
        <v>-106648583</v>
      </c>
    </row>
    <row r="57" spans="2:5" ht="15">
      <c r="B57" s="5" t="s">
        <v>97</v>
      </c>
      <c r="C57" s="5" t="s">
        <v>481</v>
      </c>
      <c r="D57" s="67">
        <v>19334524604</v>
      </c>
      <c r="E57" s="68">
        <f>+D57</f>
        <v>19334524604</v>
      </c>
    </row>
    <row r="58" spans="2:5" ht="15">
      <c r="B58" s="5" t="s">
        <v>98</v>
      </c>
      <c r="C58" s="5" t="s">
        <v>482</v>
      </c>
      <c r="D58" s="67"/>
      <c r="E58" s="68"/>
    </row>
    <row r="59" spans="2:5" ht="15">
      <c r="B59" s="5" t="s">
        <v>99</v>
      </c>
      <c r="C59" s="5" t="s">
        <v>483</v>
      </c>
      <c r="D59" s="67">
        <v>3702920178</v>
      </c>
      <c r="E59" s="68">
        <f>2348244123.16+1965833125.78+5045257.6-0.01</f>
        <v>4319122506.53</v>
      </c>
    </row>
    <row r="60" spans="2:5" ht="15">
      <c r="B60" s="5" t="s">
        <v>100</v>
      </c>
      <c r="C60" s="5" t="s">
        <v>484</v>
      </c>
      <c r="D60" s="67">
        <v>15242394395</v>
      </c>
      <c r="E60" s="68">
        <v>13075920620.16</v>
      </c>
    </row>
    <row r="61" spans="2:5" ht="15">
      <c r="B61" s="5"/>
      <c r="C61" s="9"/>
      <c r="D61" s="19"/>
      <c r="E61" s="20"/>
    </row>
    <row r="62" spans="2:5" ht="15">
      <c r="B62" s="5"/>
      <c r="C62" s="5" t="s">
        <v>576</v>
      </c>
      <c r="D62" s="19"/>
      <c r="E62" s="20">
        <v>3678284321.36</v>
      </c>
    </row>
    <row r="63" spans="2:5" ht="15">
      <c r="B63" s="5" t="s">
        <v>101</v>
      </c>
      <c r="C63" s="8" t="s">
        <v>485</v>
      </c>
      <c r="D63" s="21">
        <f>SUM(D52:D62)</f>
        <v>43416706087</v>
      </c>
      <c r="E63" s="21">
        <f>SUM(E52:E62)</f>
        <v>44038349877.05</v>
      </c>
    </row>
    <row r="64" spans="2:5" ht="15.75" thickBot="1">
      <c r="B64" s="5" t="s">
        <v>102</v>
      </c>
      <c r="C64" s="8" t="s">
        <v>486</v>
      </c>
      <c r="D64" s="22">
        <f>D50+D63</f>
        <v>55640371955</v>
      </c>
      <c r="E64" s="23">
        <f>E50+E63</f>
        <v>63277465558.07001</v>
      </c>
    </row>
    <row r="65" spans="1:120" ht="13.5" thickTop="1">
      <c r="D65" s="16" t="s">
        <v>37</v>
      </c>
      <c r="BP65" s="78"/>
      <c r="BQ65" s="78"/>
      <c r="BR65" s="78"/>
      <c r="BS65" s="78"/>
      <c r="BT65" s="78"/>
      <c r="BU65" s="78"/>
      <c r="BV65" s="78"/>
      <c r="BW65" s="78"/>
      <c r="BX65" s="78"/>
      <c r="BY65" s="78"/>
      <c r="BZ65" s="78"/>
      <c r="CA65" s="78"/>
      <c r="CB65" s="78"/>
      <c r="CC65" s="78"/>
      <c r="CD65" s="78"/>
      <c r="CE65" s="78"/>
      <c r="CF65" s="78"/>
      <c r="CG65" s="78"/>
      <c r="CH65" s="78"/>
      <c r="CI65" s="78"/>
      <c r="CJ65" s="78"/>
      <c r="CK65" s="78"/>
      <c r="CL65" s="78"/>
      <c r="CM65" s="78"/>
      <c r="CN65" s="78"/>
      <c r="CO65" s="78"/>
      <c r="CP65" s="78"/>
      <c r="CQ65" s="78"/>
      <c r="CR65" s="78"/>
      <c r="CS65" s="78"/>
      <c r="CT65" s="78"/>
      <c r="CU65" s="78"/>
      <c r="CV65" s="78"/>
      <c r="CW65" s="78"/>
      <c r="CX65" s="78"/>
      <c r="CY65" s="78"/>
      <c r="CZ65" s="78"/>
      <c r="DA65" s="78"/>
      <c r="DB65" s="78"/>
      <c r="DC65" s="78"/>
      <c r="DD65" s="78"/>
      <c r="DE65" s="78"/>
      <c r="DF65" s="78"/>
      <c r="DG65" s="78"/>
      <c r="DH65" s="78"/>
      <c r="DI65" s="78"/>
      <c r="DJ65" s="78"/>
      <c r="DK65" s="78"/>
      <c r="DL65" s="78"/>
      <c r="DM65" s="78"/>
      <c r="DN65" s="78"/>
      <c r="DO65" s="78"/>
      <c r="DP65" s="78"/>
    </row>
  </sheetData>
  <sheetProtection/>
  <mergeCells count="1">
    <mergeCell ref="BP65:DP65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3:DP34"/>
  <sheetViews>
    <sheetView zoomScalePageLayoutView="0" workbookViewId="0" topLeftCell="B10">
      <selection activeCell="E20" sqref="E20"/>
    </sheetView>
  </sheetViews>
  <sheetFormatPr defaultColWidth="9.140625" defaultRowHeight="12.75"/>
  <cols>
    <col min="3" max="3" width="33.140625" style="0" customWidth="1"/>
    <col min="4" max="5" width="21.00390625" style="16" bestFit="1" customWidth="1"/>
    <col min="6" max="21" width="17.57421875" style="0" customWidth="1"/>
  </cols>
  <sheetData>
    <row r="3" spans="1:5" ht="13.5">
      <c r="A3" s="48"/>
      <c r="B3" s="49" t="s">
        <v>490</v>
      </c>
      <c r="C3" s="48"/>
      <c r="D3" s="50"/>
      <c r="E3" s="50"/>
    </row>
    <row r="4" spans="1:5" ht="12.75">
      <c r="A4" s="48"/>
      <c r="B4" s="48"/>
      <c r="C4" s="48"/>
      <c r="D4" s="50"/>
      <c r="E4" s="51"/>
    </row>
    <row r="5" spans="1:5" ht="13.5">
      <c r="A5" s="48"/>
      <c r="B5" s="52" t="s">
        <v>3</v>
      </c>
      <c r="C5" s="52" t="s">
        <v>433</v>
      </c>
      <c r="D5" s="53" t="s">
        <v>488</v>
      </c>
      <c r="E5" s="53" t="s">
        <v>489</v>
      </c>
    </row>
    <row r="6" spans="1:5" ht="13.5">
      <c r="A6" s="48"/>
      <c r="B6" s="54" t="s">
        <v>7</v>
      </c>
      <c r="C6" s="54" t="s">
        <v>491</v>
      </c>
      <c r="D6" s="55">
        <v>23023438000</v>
      </c>
      <c r="E6" s="56">
        <f>21603211521-E9-E10-E13</f>
        <v>20254732686.170002</v>
      </c>
    </row>
    <row r="7" spans="1:5" ht="13.5">
      <c r="A7" s="48"/>
      <c r="B7" s="54" t="s">
        <v>8</v>
      </c>
      <c r="C7" s="54" t="s">
        <v>492</v>
      </c>
      <c r="D7" s="57">
        <v>17364564845</v>
      </c>
      <c r="E7" s="58">
        <v>13776299311.6</v>
      </c>
    </row>
    <row r="8" spans="1:5" ht="13.5">
      <c r="A8" s="48"/>
      <c r="B8" s="54" t="s">
        <v>9</v>
      </c>
      <c r="C8" s="59" t="s">
        <v>493</v>
      </c>
      <c r="D8" s="60">
        <f>+D6-D7</f>
        <v>5658873155</v>
      </c>
      <c r="E8" s="61">
        <f>+E6-E7</f>
        <v>6478433374.570002</v>
      </c>
    </row>
    <row r="9" spans="1:5" ht="13.5">
      <c r="A9" s="48"/>
      <c r="B9" s="54" t="s">
        <v>10</v>
      </c>
      <c r="C9" s="54" t="s">
        <v>494</v>
      </c>
      <c r="D9" s="60">
        <v>29760100</v>
      </c>
      <c r="E9" s="61">
        <v>669037811.46</v>
      </c>
    </row>
    <row r="10" spans="1:5" ht="13.5">
      <c r="A10" s="48"/>
      <c r="B10" s="54" t="s">
        <v>11</v>
      </c>
      <c r="C10" s="54" t="s">
        <v>495</v>
      </c>
      <c r="D10" s="60">
        <v>620222114</v>
      </c>
      <c r="E10" s="61">
        <v>384451566.07</v>
      </c>
    </row>
    <row r="11" spans="1:5" ht="13.5">
      <c r="A11" s="48"/>
      <c r="B11" s="54" t="s">
        <v>12</v>
      </c>
      <c r="C11" s="54" t="s">
        <v>496</v>
      </c>
      <c r="D11" s="60"/>
      <c r="E11" s="61"/>
    </row>
    <row r="12" spans="1:5" ht="13.5">
      <c r="A12" s="48"/>
      <c r="B12" s="54" t="s">
        <v>13</v>
      </c>
      <c r="C12" s="54" t="s">
        <v>497</v>
      </c>
      <c r="D12" s="60"/>
      <c r="E12" s="61"/>
    </row>
    <row r="13" spans="1:5" ht="13.5">
      <c r="A13" s="48"/>
      <c r="B13" s="54" t="s">
        <v>14</v>
      </c>
      <c r="C13" s="54" t="s">
        <v>498</v>
      </c>
      <c r="D13" s="60">
        <v>925503000</v>
      </c>
      <c r="E13" s="61">
        <v>294989457.3</v>
      </c>
    </row>
    <row r="14" spans="1:5" ht="13.5">
      <c r="A14" s="48"/>
      <c r="B14" s="54" t="s">
        <v>16</v>
      </c>
      <c r="C14" s="54" t="s">
        <v>499</v>
      </c>
      <c r="D14" s="60">
        <v>172058300</v>
      </c>
      <c r="E14" s="61">
        <f>32368485+53709205.84</f>
        <v>86077690.84</v>
      </c>
    </row>
    <row r="15" spans="1:5" ht="13.5">
      <c r="A15" s="48"/>
      <c r="B15" s="54" t="s">
        <v>17</v>
      </c>
      <c r="C15" s="54" t="s">
        <v>500</v>
      </c>
      <c r="D15" s="60">
        <v>5378367700</v>
      </c>
      <c r="E15" s="61">
        <f>5446640575.17-E14-E17-1032000.49</f>
        <v>4918464673.58</v>
      </c>
    </row>
    <row r="16" spans="1:5" ht="13.5">
      <c r="A16" s="48"/>
      <c r="B16" s="54" t="s">
        <v>18</v>
      </c>
      <c r="C16" s="54" t="s">
        <v>501</v>
      </c>
      <c r="D16" s="60"/>
      <c r="E16" s="61"/>
    </row>
    <row r="17" spans="1:5" ht="13.5">
      <c r="A17" s="48"/>
      <c r="B17" s="54" t="s">
        <v>19</v>
      </c>
      <c r="C17" s="54" t="s">
        <v>502</v>
      </c>
      <c r="D17" s="60">
        <v>442948369</v>
      </c>
      <c r="E17" s="61">
        <f>374024041.86+67042168.4</f>
        <v>441066210.26</v>
      </c>
    </row>
    <row r="18" spans="1:5" ht="13.5">
      <c r="A18" s="48"/>
      <c r="B18" s="54" t="s">
        <v>21</v>
      </c>
      <c r="C18" s="54" t="s">
        <v>503</v>
      </c>
      <c r="D18" s="60">
        <v>8823098</v>
      </c>
      <c r="E18" s="61">
        <v>-10073099.08</v>
      </c>
    </row>
    <row r="19" spans="1:5" ht="27">
      <c r="A19" s="48"/>
      <c r="B19" s="54" t="s">
        <v>22</v>
      </c>
      <c r="C19" s="54" t="s">
        <v>504</v>
      </c>
      <c r="D19" s="60">
        <v>-1087789.86</v>
      </c>
      <c r="E19" s="61">
        <v>36046989.79</v>
      </c>
    </row>
    <row r="20" spans="1:5" ht="27">
      <c r="A20" s="48"/>
      <c r="B20" s="54" t="s">
        <v>23</v>
      </c>
      <c r="C20" s="54" t="s">
        <v>505</v>
      </c>
      <c r="D20" s="57"/>
      <c r="E20" s="58"/>
    </row>
    <row r="21" spans="1:5" ht="13.5">
      <c r="A21" s="48"/>
      <c r="B21" s="54" t="s">
        <v>24</v>
      </c>
      <c r="C21" s="54" t="s">
        <v>506</v>
      </c>
      <c r="D21" s="57"/>
      <c r="E21" s="58"/>
    </row>
    <row r="22" spans="1:5" ht="13.5">
      <c r="A22" s="48"/>
      <c r="B22" s="54" t="s">
        <v>25</v>
      </c>
      <c r="C22" s="54" t="s">
        <v>507</v>
      </c>
      <c r="D22" s="57">
        <f>27889942-108747818</f>
        <v>-80857876</v>
      </c>
      <c r="E22" s="58">
        <f>206293940.45+228310</f>
        <v>206522250.45</v>
      </c>
    </row>
    <row r="23" spans="1:5" ht="13.5">
      <c r="A23" s="48"/>
      <c r="B23" s="54" t="s">
        <v>26</v>
      </c>
      <c r="C23" s="59" t="s">
        <v>508</v>
      </c>
      <c r="D23" s="62">
        <f>+D8+D9+D10+D13-D14-D15-D17+D18+D19+D22</f>
        <v>1167861432.14</v>
      </c>
      <c r="E23" s="63">
        <f>+E8+E9+E10+E13-E14-E15-E17+E18+E19+E22</f>
        <v>2613799775.880001</v>
      </c>
    </row>
    <row r="24" spans="1:5" ht="13.5">
      <c r="A24" s="48"/>
      <c r="B24" s="54" t="s">
        <v>27</v>
      </c>
      <c r="C24" s="54" t="s">
        <v>509</v>
      </c>
      <c r="D24" s="57">
        <v>116786143.10000001</v>
      </c>
      <c r="E24" s="58">
        <v>286166363.17</v>
      </c>
    </row>
    <row r="25" spans="1:5" ht="13.5">
      <c r="A25" s="48"/>
      <c r="B25" s="54" t="s">
        <v>28</v>
      </c>
      <c r="C25" s="59" t="s">
        <v>510</v>
      </c>
      <c r="D25" s="64">
        <f>D23-D24</f>
        <v>1051075289.0400001</v>
      </c>
      <c r="E25" s="65">
        <f>E23-E24</f>
        <v>2327633412.710001</v>
      </c>
    </row>
    <row r="26" spans="1:5" ht="27">
      <c r="A26" s="48"/>
      <c r="B26" s="54" t="s">
        <v>29</v>
      </c>
      <c r="C26" s="59" t="s">
        <v>511</v>
      </c>
      <c r="D26" s="66"/>
      <c r="E26" s="66"/>
    </row>
    <row r="27" spans="1:5" ht="13.5">
      <c r="A27" s="48"/>
      <c r="B27" s="54" t="s">
        <v>30</v>
      </c>
      <c r="C27" s="59" t="s">
        <v>512</v>
      </c>
      <c r="D27" s="64">
        <f>D25-D26</f>
        <v>1051075289.0400001</v>
      </c>
      <c r="E27" s="65">
        <f>E25-E26</f>
        <v>2327633412.710001</v>
      </c>
    </row>
    <row r="28" spans="1:5" ht="13.5">
      <c r="A28" s="48"/>
      <c r="B28" s="54" t="s">
        <v>31</v>
      </c>
      <c r="C28" s="59" t="s">
        <v>513</v>
      </c>
      <c r="D28" s="66"/>
      <c r="E28" s="66"/>
    </row>
    <row r="29" spans="1:5" ht="13.5">
      <c r="A29" s="48"/>
      <c r="B29" s="54" t="s">
        <v>32</v>
      </c>
      <c r="C29" s="54" t="s">
        <v>514</v>
      </c>
      <c r="D29" s="66"/>
      <c r="E29" s="66"/>
    </row>
    <row r="30" spans="1:5" ht="27">
      <c r="A30" s="48"/>
      <c r="B30" s="54" t="s">
        <v>33</v>
      </c>
      <c r="C30" s="54" t="s">
        <v>515</v>
      </c>
      <c r="D30" s="66"/>
      <c r="E30" s="66"/>
    </row>
    <row r="31" spans="1:5" ht="13.5">
      <c r="A31" s="48"/>
      <c r="B31" s="54" t="s">
        <v>34</v>
      </c>
      <c r="C31" s="54" t="s">
        <v>507</v>
      </c>
      <c r="D31" s="66"/>
      <c r="E31" s="66"/>
    </row>
    <row r="32" spans="1:5" ht="27">
      <c r="A32" s="48"/>
      <c r="B32" s="54" t="s">
        <v>35</v>
      </c>
      <c r="C32" s="59" t="s">
        <v>516</v>
      </c>
      <c r="D32" s="66">
        <v>1051075289.04</v>
      </c>
      <c r="E32" s="66">
        <v>2327633412.71</v>
      </c>
    </row>
    <row r="33" spans="1:5" ht="13.5">
      <c r="A33" s="48"/>
      <c r="B33" s="54" t="s">
        <v>36</v>
      </c>
      <c r="C33" s="54" t="s">
        <v>517</v>
      </c>
      <c r="D33" s="66"/>
      <c r="E33" s="66"/>
    </row>
    <row r="34" spans="1:120" ht="12.75">
      <c r="A34" s="48" t="s">
        <v>37</v>
      </c>
      <c r="B34" s="48" t="s">
        <v>37</v>
      </c>
      <c r="C34" s="48" t="s">
        <v>37</v>
      </c>
      <c r="D34" s="50" t="s">
        <v>37</v>
      </c>
      <c r="E34" s="50"/>
      <c r="BP34" s="78"/>
      <c r="BQ34" s="78"/>
      <c r="BR34" s="78"/>
      <c r="BS34" s="78"/>
      <c r="BT34" s="78"/>
      <c r="BU34" s="78"/>
      <c r="BV34" s="78"/>
      <c r="BW34" s="78"/>
      <c r="BX34" s="78"/>
      <c r="BY34" s="78"/>
      <c r="BZ34" s="78"/>
      <c r="CA34" s="78"/>
      <c r="CB34" s="78"/>
      <c r="CC34" s="78"/>
      <c r="CD34" s="78"/>
      <c r="CE34" s="78"/>
      <c r="CF34" s="78"/>
      <c r="CG34" s="78"/>
      <c r="CH34" s="78"/>
      <c r="CI34" s="78"/>
      <c r="CJ34" s="78"/>
      <c r="CK34" s="78"/>
      <c r="CL34" s="78"/>
      <c r="CM34" s="78"/>
      <c r="CN34" s="78"/>
      <c r="CO34" s="78"/>
      <c r="CP34" s="78"/>
      <c r="CQ34" s="78"/>
      <c r="CR34" s="78"/>
      <c r="CS34" s="78"/>
      <c r="CT34" s="78"/>
      <c r="CU34" s="78"/>
      <c r="CV34" s="78"/>
      <c r="CW34" s="78"/>
      <c r="CX34" s="78"/>
      <c r="CY34" s="78"/>
      <c r="CZ34" s="78"/>
      <c r="DA34" s="78"/>
      <c r="DB34" s="78"/>
      <c r="DC34" s="78"/>
      <c r="DD34" s="78"/>
      <c r="DE34" s="78"/>
      <c r="DF34" s="78"/>
      <c r="DG34" s="78"/>
      <c r="DH34" s="78"/>
      <c r="DI34" s="78"/>
      <c r="DJ34" s="78"/>
      <c r="DK34" s="78"/>
      <c r="DL34" s="78"/>
      <c r="DM34" s="78"/>
      <c r="DN34" s="78"/>
      <c r="DO34" s="78"/>
      <c r="DP34" s="78"/>
    </row>
  </sheetData>
  <sheetProtection/>
  <mergeCells count="1">
    <mergeCell ref="BP34:DP34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3:DP23"/>
  <sheetViews>
    <sheetView zoomScalePageLayoutView="0" workbookViewId="0" topLeftCell="A1">
      <selection activeCell="K4" sqref="K4"/>
    </sheetView>
  </sheetViews>
  <sheetFormatPr defaultColWidth="9.140625" defaultRowHeight="12.75"/>
  <cols>
    <col min="3" max="3" width="33.140625" style="0" customWidth="1"/>
    <col min="4" max="21" width="17.57421875" style="0" customWidth="1"/>
  </cols>
  <sheetData>
    <row r="3" ht="15">
      <c r="B3" s="12" t="s">
        <v>527</v>
      </c>
    </row>
    <row r="4" ht="15">
      <c r="K4" s="13"/>
    </row>
    <row r="5" spans="2:11" ht="45">
      <c r="B5" s="7" t="s">
        <v>3</v>
      </c>
      <c r="C5" s="7" t="s">
        <v>433</v>
      </c>
      <c r="D5" s="7" t="s">
        <v>475</v>
      </c>
      <c r="E5" s="14" t="s">
        <v>479</v>
      </c>
      <c r="F5" s="7" t="s">
        <v>480</v>
      </c>
      <c r="G5" s="7" t="s">
        <v>481</v>
      </c>
      <c r="H5" s="7" t="s">
        <v>482</v>
      </c>
      <c r="I5" s="7" t="s">
        <v>483</v>
      </c>
      <c r="J5" s="7" t="s">
        <v>528</v>
      </c>
      <c r="K5" s="7" t="s">
        <v>529</v>
      </c>
    </row>
    <row r="6" spans="2:13" ht="15">
      <c r="B6" s="5" t="s">
        <v>432</v>
      </c>
      <c r="C6" s="15" t="s">
        <v>518</v>
      </c>
      <c r="D6" s="24">
        <v>5226943985</v>
      </c>
      <c r="E6" s="24">
        <v>-16428492</v>
      </c>
      <c r="F6" s="24">
        <v>-106648583</v>
      </c>
      <c r="G6" s="24">
        <v>19334524504</v>
      </c>
      <c r="H6" s="24">
        <v>0</v>
      </c>
      <c r="I6" s="24">
        <v>3712045049</v>
      </c>
      <c r="J6" s="24">
        <f>14784506720.8</f>
        <v>14784506720.8</v>
      </c>
      <c r="K6" s="25">
        <f aca="true" t="shared" si="0" ref="K6:K13">SUM(D6:J6)</f>
        <v>42934943183.8</v>
      </c>
      <c r="L6" s="27">
        <v>299575620.7</v>
      </c>
      <c r="M6" s="27">
        <f>+K6+L6</f>
        <v>43234518804.5</v>
      </c>
    </row>
    <row r="7" spans="2:13" ht="30">
      <c r="B7" s="5" t="s">
        <v>40</v>
      </c>
      <c r="C7" s="9" t="s">
        <v>519</v>
      </c>
      <c r="D7" s="24">
        <v>0</v>
      </c>
      <c r="E7" s="24">
        <v>0</v>
      </c>
      <c r="F7" s="24">
        <v>0</v>
      </c>
      <c r="G7" s="24">
        <v>0</v>
      </c>
      <c r="H7" s="24">
        <v>0</v>
      </c>
      <c r="I7" s="24">
        <v>0</v>
      </c>
      <c r="J7" s="24"/>
      <c r="K7" s="25">
        <f t="shared" si="0"/>
        <v>0</v>
      </c>
      <c r="L7" s="29"/>
      <c r="M7" s="27">
        <f aca="true" t="shared" si="1" ref="M7:M21">+K7+L7</f>
        <v>0</v>
      </c>
    </row>
    <row r="8" spans="2:13" ht="15">
      <c r="B8" s="5" t="s">
        <v>68</v>
      </c>
      <c r="C8" s="8" t="s">
        <v>520</v>
      </c>
      <c r="D8" s="24">
        <f aca="true" t="shared" si="2" ref="D8:J8">+D6</f>
        <v>5226943985</v>
      </c>
      <c r="E8" s="24">
        <f t="shared" si="2"/>
        <v>-16428492</v>
      </c>
      <c r="F8" s="24">
        <f t="shared" si="2"/>
        <v>-106648583</v>
      </c>
      <c r="G8" s="24">
        <f t="shared" si="2"/>
        <v>19334524504</v>
      </c>
      <c r="H8" s="24">
        <f t="shared" si="2"/>
        <v>0</v>
      </c>
      <c r="I8" s="24">
        <f t="shared" si="2"/>
        <v>3712045049</v>
      </c>
      <c r="J8" s="24">
        <f t="shared" si="2"/>
        <v>14784506720.8</v>
      </c>
      <c r="K8" s="25">
        <f t="shared" si="0"/>
        <v>42934943183.8</v>
      </c>
      <c r="L8" s="26">
        <f>+L6</f>
        <v>299575620.7</v>
      </c>
      <c r="M8" s="27">
        <f t="shared" si="1"/>
        <v>43234518804.5</v>
      </c>
    </row>
    <row r="9" spans="2:13" ht="15">
      <c r="B9" s="5" t="s">
        <v>9</v>
      </c>
      <c r="C9" s="9" t="s">
        <v>521</v>
      </c>
      <c r="D9" s="24">
        <v>0</v>
      </c>
      <c r="E9" s="24">
        <v>0</v>
      </c>
      <c r="F9" s="24">
        <v>0</v>
      </c>
      <c r="G9" s="24">
        <v>0</v>
      </c>
      <c r="H9" s="24">
        <v>0</v>
      </c>
      <c r="I9" s="24">
        <v>0</v>
      </c>
      <c r="J9" s="24">
        <v>0</v>
      </c>
      <c r="K9" s="25">
        <f t="shared" si="0"/>
        <v>0</v>
      </c>
      <c r="L9" s="28">
        <v>1051075288.2</v>
      </c>
      <c r="M9" s="27">
        <f t="shared" si="1"/>
        <v>1051075288.2</v>
      </c>
    </row>
    <row r="10" spans="2:13" ht="15">
      <c r="B10" s="5" t="s">
        <v>127</v>
      </c>
      <c r="C10" s="9" t="s">
        <v>513</v>
      </c>
      <c r="D10" s="24">
        <v>0</v>
      </c>
      <c r="E10" s="24">
        <v>0</v>
      </c>
      <c r="F10" s="24">
        <v>0</v>
      </c>
      <c r="G10" s="24">
        <v>0</v>
      </c>
      <c r="H10" s="24">
        <v>0</v>
      </c>
      <c r="I10" s="24">
        <v>0</v>
      </c>
      <c r="J10" s="24">
        <v>0</v>
      </c>
      <c r="K10" s="25">
        <f t="shared" si="0"/>
        <v>0</v>
      </c>
      <c r="L10" s="29"/>
      <c r="M10" s="27">
        <f t="shared" si="1"/>
        <v>0</v>
      </c>
    </row>
    <row r="11" spans="2:13" ht="15">
      <c r="B11" s="5" t="s">
        <v>129</v>
      </c>
      <c r="C11" s="9" t="s">
        <v>522</v>
      </c>
      <c r="D11" s="24">
        <v>33000000</v>
      </c>
      <c r="E11" s="24"/>
      <c r="F11" s="24">
        <v>0</v>
      </c>
      <c r="G11" s="24">
        <v>100</v>
      </c>
      <c r="H11" s="24">
        <v>0</v>
      </c>
      <c r="I11" s="24">
        <v>-9124871</v>
      </c>
      <c r="J11" s="24">
        <v>457887674.2</v>
      </c>
      <c r="K11" s="25">
        <f t="shared" si="0"/>
        <v>481762903.2</v>
      </c>
      <c r="L11" s="29"/>
      <c r="M11" s="27">
        <f t="shared" si="1"/>
        <v>481762903.2</v>
      </c>
    </row>
    <row r="12" spans="2:13" ht="15">
      <c r="B12" s="5" t="s">
        <v>130</v>
      </c>
      <c r="C12" s="10" t="s">
        <v>523</v>
      </c>
      <c r="D12" s="24">
        <v>0</v>
      </c>
      <c r="E12" s="24">
        <v>0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5">
        <f t="shared" si="0"/>
        <v>0</v>
      </c>
      <c r="L12" s="29"/>
      <c r="M12" s="27">
        <f t="shared" si="1"/>
        <v>0</v>
      </c>
    </row>
    <row r="13" spans="2:13" ht="15">
      <c r="B13" s="5" t="s">
        <v>171</v>
      </c>
      <c r="C13" s="10" t="s">
        <v>524</v>
      </c>
      <c r="D13" s="24">
        <v>0</v>
      </c>
      <c r="E13" s="24">
        <v>0</v>
      </c>
      <c r="F13" s="24">
        <v>0</v>
      </c>
      <c r="G13" s="24">
        <v>0</v>
      </c>
      <c r="H13" s="24">
        <v>0</v>
      </c>
      <c r="I13" s="24">
        <v>0</v>
      </c>
      <c r="J13" s="24">
        <v>0</v>
      </c>
      <c r="K13" s="25">
        <f t="shared" si="0"/>
        <v>0</v>
      </c>
      <c r="L13" s="29"/>
      <c r="M13" s="27">
        <f t="shared" si="1"/>
        <v>0</v>
      </c>
    </row>
    <row r="14" spans="2:13" ht="15">
      <c r="B14" s="5" t="s">
        <v>432</v>
      </c>
      <c r="C14" s="15" t="s">
        <v>525</v>
      </c>
      <c r="D14" s="30">
        <f aca="true" t="shared" si="3" ref="D14:I14">SUM(D8:D13)</f>
        <v>5259943985</v>
      </c>
      <c r="E14" s="30">
        <f t="shared" si="3"/>
        <v>-16428492</v>
      </c>
      <c r="F14" s="30">
        <f t="shared" si="3"/>
        <v>-106648583</v>
      </c>
      <c r="G14" s="30">
        <f t="shared" si="3"/>
        <v>19334524604</v>
      </c>
      <c r="H14" s="30">
        <f t="shared" si="3"/>
        <v>0</v>
      </c>
      <c r="I14" s="30">
        <f t="shared" si="3"/>
        <v>3702920178</v>
      </c>
      <c r="J14" s="30">
        <v>15242394395</v>
      </c>
      <c r="K14" s="31">
        <f>SUM(D14:J14)</f>
        <v>43416706087</v>
      </c>
      <c r="L14" s="31">
        <f>+L9+L8</f>
        <v>1350650908.9</v>
      </c>
      <c r="M14" s="31">
        <f>+M9+M8+M11</f>
        <v>44767356995.899994</v>
      </c>
    </row>
    <row r="15" spans="2:13" ht="30">
      <c r="B15" s="5" t="s">
        <v>40</v>
      </c>
      <c r="C15" s="9" t="s">
        <v>519</v>
      </c>
      <c r="D15" s="24">
        <v>-1506369085</v>
      </c>
      <c r="E15" s="24">
        <v>0</v>
      </c>
      <c r="F15" s="24">
        <v>0</v>
      </c>
      <c r="G15" s="24">
        <v>0</v>
      </c>
      <c r="H15" s="24">
        <v>0</v>
      </c>
      <c r="I15" s="24">
        <v>616202328.53</v>
      </c>
      <c r="J15" s="24">
        <v>-2166473775.1</v>
      </c>
      <c r="K15" s="25">
        <f>SUM(D15:J15)</f>
        <v>-3056640531.5699997</v>
      </c>
      <c r="L15" s="29"/>
      <c r="M15" s="27">
        <f t="shared" si="1"/>
        <v>-3056640531.5699997</v>
      </c>
    </row>
    <row r="16" spans="2:13" ht="15">
      <c r="B16" s="5" t="s">
        <v>68</v>
      </c>
      <c r="C16" s="8" t="s">
        <v>520</v>
      </c>
      <c r="D16" s="30">
        <f>+D14+D15</f>
        <v>3753574900</v>
      </c>
      <c r="E16" s="30">
        <f aca="true" t="shared" si="4" ref="E16:M16">+E14+E15</f>
        <v>-16428492</v>
      </c>
      <c r="F16" s="30">
        <f t="shared" si="4"/>
        <v>-106648583</v>
      </c>
      <c r="G16" s="30">
        <f t="shared" si="4"/>
        <v>19334524604</v>
      </c>
      <c r="H16" s="30">
        <f t="shared" si="4"/>
        <v>0</v>
      </c>
      <c r="I16" s="30">
        <f t="shared" si="4"/>
        <v>4319122506.53</v>
      </c>
      <c r="J16" s="30">
        <f t="shared" si="4"/>
        <v>13075920619.9</v>
      </c>
      <c r="K16" s="31">
        <f t="shared" si="4"/>
        <v>40360065555.43</v>
      </c>
      <c r="L16" s="31">
        <f t="shared" si="4"/>
        <v>1350650908.9</v>
      </c>
      <c r="M16" s="31">
        <f t="shared" si="4"/>
        <v>41710716464.329994</v>
      </c>
    </row>
    <row r="17" spans="2:13" ht="15">
      <c r="B17" s="5" t="s">
        <v>9</v>
      </c>
      <c r="C17" s="9" t="s">
        <v>521</v>
      </c>
      <c r="D17" s="24">
        <v>0</v>
      </c>
      <c r="E17" s="24">
        <v>0</v>
      </c>
      <c r="F17" s="24">
        <v>0</v>
      </c>
      <c r="G17" s="24">
        <v>0</v>
      </c>
      <c r="H17" s="24">
        <v>0</v>
      </c>
      <c r="I17" s="24">
        <v>0</v>
      </c>
      <c r="J17" s="24">
        <v>0</v>
      </c>
      <c r="K17" s="25">
        <f aca="true" t="shared" si="5" ref="K17:K22">SUM(D17:J17)</f>
        <v>0</v>
      </c>
      <c r="L17" s="32">
        <v>2327633412.71</v>
      </c>
      <c r="M17" s="27">
        <f t="shared" si="1"/>
        <v>2327633412.71</v>
      </c>
    </row>
    <row r="18" spans="2:13" ht="15">
      <c r="B18" s="5" t="s">
        <v>127</v>
      </c>
      <c r="C18" s="9" t="s">
        <v>513</v>
      </c>
      <c r="D18" s="24">
        <v>0</v>
      </c>
      <c r="E18" s="24">
        <v>0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5">
        <f t="shared" si="5"/>
        <v>0</v>
      </c>
      <c r="L18" s="29"/>
      <c r="M18" s="27">
        <f t="shared" si="1"/>
        <v>0</v>
      </c>
    </row>
    <row r="19" spans="2:13" ht="15">
      <c r="B19" s="5" t="s">
        <v>129</v>
      </c>
      <c r="C19" s="9" t="s">
        <v>522</v>
      </c>
      <c r="D19" s="24">
        <v>0</v>
      </c>
      <c r="E19" s="24">
        <v>0</v>
      </c>
      <c r="F19" s="24">
        <v>0</v>
      </c>
      <c r="G19" s="24">
        <v>0</v>
      </c>
      <c r="H19" s="24">
        <v>0</v>
      </c>
      <c r="I19" s="24">
        <v>0</v>
      </c>
      <c r="J19" s="24">
        <v>0</v>
      </c>
      <c r="K19" s="25">
        <f t="shared" si="5"/>
        <v>0</v>
      </c>
      <c r="L19" s="29"/>
      <c r="M19" s="27">
        <f t="shared" si="1"/>
        <v>0</v>
      </c>
    </row>
    <row r="20" spans="2:13" ht="15">
      <c r="B20" s="5" t="s">
        <v>130</v>
      </c>
      <c r="C20" s="10" t="s">
        <v>523</v>
      </c>
      <c r="D20" s="24">
        <v>0</v>
      </c>
      <c r="E20" s="24">
        <v>0</v>
      </c>
      <c r="F20" s="24">
        <v>0</v>
      </c>
      <c r="G20" s="24">
        <v>0</v>
      </c>
      <c r="H20" s="24">
        <v>0</v>
      </c>
      <c r="I20" s="24">
        <v>0</v>
      </c>
      <c r="J20" s="24">
        <v>0</v>
      </c>
      <c r="K20" s="25">
        <f t="shared" si="5"/>
        <v>0</v>
      </c>
      <c r="L20" s="29"/>
      <c r="M20" s="27">
        <f t="shared" si="1"/>
        <v>0</v>
      </c>
    </row>
    <row r="21" spans="2:13" ht="15">
      <c r="B21" s="5" t="s">
        <v>171</v>
      </c>
      <c r="C21" s="10" t="s">
        <v>524</v>
      </c>
      <c r="D21" s="24">
        <v>0</v>
      </c>
      <c r="E21" s="24">
        <v>0</v>
      </c>
      <c r="F21" s="24">
        <v>0</v>
      </c>
      <c r="G21" s="24">
        <v>0</v>
      </c>
      <c r="H21" s="24">
        <v>0</v>
      </c>
      <c r="I21" s="24">
        <v>0</v>
      </c>
      <c r="J21" s="24">
        <v>0</v>
      </c>
      <c r="K21" s="25">
        <f t="shared" si="5"/>
        <v>0</v>
      </c>
      <c r="L21" s="29"/>
      <c r="M21" s="27">
        <f t="shared" si="1"/>
        <v>0</v>
      </c>
    </row>
    <row r="22" spans="2:13" ht="15">
      <c r="B22" s="5" t="s">
        <v>432</v>
      </c>
      <c r="C22" s="15" t="s">
        <v>526</v>
      </c>
      <c r="D22" s="30">
        <f aca="true" t="shared" si="6" ref="D22:J22">SUM(D16:D21)</f>
        <v>3753574900</v>
      </c>
      <c r="E22" s="30">
        <f t="shared" si="6"/>
        <v>-16428492</v>
      </c>
      <c r="F22" s="30">
        <f t="shared" si="6"/>
        <v>-106648583</v>
      </c>
      <c r="G22" s="30">
        <f t="shared" si="6"/>
        <v>19334524604</v>
      </c>
      <c r="H22" s="30">
        <f t="shared" si="6"/>
        <v>0</v>
      </c>
      <c r="I22" s="30">
        <f t="shared" si="6"/>
        <v>4319122506.53</v>
      </c>
      <c r="J22" s="30">
        <f t="shared" si="6"/>
        <v>13075920619.9</v>
      </c>
      <c r="K22" s="31">
        <f t="shared" si="5"/>
        <v>40360065555.43</v>
      </c>
      <c r="L22" s="31">
        <f>+L17+L16</f>
        <v>3678284321.61</v>
      </c>
      <c r="M22" s="31">
        <f>+M17+M16</f>
        <v>44038349877.03999</v>
      </c>
    </row>
    <row r="23" spans="1:120" ht="12.75">
      <c r="BP23" s="78"/>
      <c r="BQ23" s="78"/>
      <c r="BR23" s="78"/>
      <c r="BS23" s="78"/>
      <c r="BT23" s="78"/>
      <c r="BU23" s="78"/>
      <c r="BV23" s="78"/>
      <c r="BW23" s="78"/>
      <c r="BX23" s="78"/>
      <c r="BY23" s="78"/>
      <c r="BZ23" s="78"/>
      <c r="CA23" s="78"/>
      <c r="CB23" s="78"/>
      <c r="CC23" s="78"/>
      <c r="CD23" s="78"/>
      <c r="CE23" s="78"/>
      <c r="CF23" s="78"/>
      <c r="CG23" s="78"/>
      <c r="CH23" s="78"/>
      <c r="CI23" s="78"/>
      <c r="CJ23" s="78"/>
      <c r="CK23" s="78"/>
      <c r="CL23" s="78"/>
      <c r="CM23" s="78"/>
      <c r="CN23" s="78"/>
      <c r="CO23" s="78"/>
      <c r="CP23" s="78"/>
      <c r="CQ23" s="78"/>
      <c r="CR23" s="78"/>
      <c r="CS23" s="78"/>
      <c r="CT23" s="78"/>
      <c r="CU23" s="78"/>
      <c r="CV23" s="78"/>
      <c r="CW23" s="78"/>
      <c r="CX23" s="78"/>
      <c r="CY23" s="78"/>
      <c r="CZ23" s="78"/>
      <c r="DA23" s="78"/>
      <c r="DB23" s="78"/>
      <c r="DC23" s="78"/>
      <c r="DD23" s="78"/>
      <c r="DE23" s="78"/>
      <c r="DF23" s="78"/>
      <c r="DG23" s="78"/>
      <c r="DH23" s="78"/>
      <c r="DI23" s="78"/>
      <c r="DJ23" s="78"/>
      <c r="DK23" s="78"/>
      <c r="DL23" s="78"/>
      <c r="DM23" s="78"/>
      <c r="DN23" s="78"/>
      <c r="DO23" s="78"/>
      <c r="DP23" s="78"/>
    </row>
  </sheetData>
  <sheetProtection/>
  <mergeCells count="1">
    <mergeCell ref="BP23:DP23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3:DP58"/>
  <sheetViews>
    <sheetView zoomScalePageLayoutView="0" workbookViewId="0" topLeftCell="A1">
      <selection activeCell="G13" sqref="G13"/>
    </sheetView>
  </sheetViews>
  <sheetFormatPr defaultColWidth="9.140625" defaultRowHeight="12.75"/>
  <cols>
    <col min="3" max="3" width="33.140625" style="0" customWidth="1"/>
    <col min="4" max="5" width="19.8515625" style="0" bestFit="1" customWidth="1"/>
    <col min="6" max="21" width="17.57421875" style="0" customWidth="1"/>
  </cols>
  <sheetData>
    <row r="3" spans="1:5" ht="15">
      <c r="A3" s="33"/>
      <c r="B3" s="1" t="s">
        <v>573</v>
      </c>
      <c r="C3" s="33"/>
      <c r="D3" s="33"/>
      <c r="E3" s="33"/>
    </row>
    <row r="4" spans="1:5" ht="15">
      <c r="A4" s="33"/>
      <c r="B4" s="33"/>
      <c r="C4" s="33"/>
      <c r="D4" s="33"/>
      <c r="E4" s="3"/>
    </row>
    <row r="5" spans="1:5" ht="30">
      <c r="A5" s="33"/>
      <c r="B5" s="2" t="s">
        <v>3</v>
      </c>
      <c r="C5" s="2" t="s">
        <v>433</v>
      </c>
      <c r="D5" s="34" t="s">
        <v>488</v>
      </c>
      <c r="E5" s="34" t="s">
        <v>489</v>
      </c>
    </row>
    <row r="6" spans="1:5" ht="30">
      <c r="A6" s="33"/>
      <c r="B6" s="5" t="s">
        <v>40</v>
      </c>
      <c r="C6" s="6" t="s">
        <v>530</v>
      </c>
      <c r="D6" s="35"/>
      <c r="E6" s="36"/>
    </row>
    <row r="7" spans="1:5" ht="15">
      <c r="A7" s="33"/>
      <c r="B7" s="5" t="s">
        <v>41</v>
      </c>
      <c r="C7" s="6" t="s">
        <v>531</v>
      </c>
      <c r="D7" s="37">
        <f>SUM(D8:D13)</f>
        <v>24495255197</v>
      </c>
      <c r="E7" s="38">
        <f>SUM(E8:E13)</f>
        <v>28645737892.949997</v>
      </c>
    </row>
    <row r="8" spans="1:5" ht="15">
      <c r="A8" s="33"/>
      <c r="B8" s="5" t="s">
        <v>42</v>
      </c>
      <c r="C8" s="5" t="s">
        <v>532</v>
      </c>
      <c r="D8" s="39">
        <v>18769247181</v>
      </c>
      <c r="E8" s="36">
        <f>26686921739+402904674+839837620-E9-357328100.26+10402283.21</f>
        <v>22860320847.69</v>
      </c>
    </row>
    <row r="9" spans="1:5" ht="15">
      <c r="A9" s="33"/>
      <c r="B9" s="5" t="s">
        <v>43</v>
      </c>
      <c r="C9" s="40" t="s">
        <v>497</v>
      </c>
      <c r="D9" s="39">
        <v>3271578898</v>
      </c>
      <c r="E9" s="36">
        <v>4722417368.26</v>
      </c>
    </row>
    <row r="10" spans="1:5" ht="15">
      <c r="A10" s="33"/>
      <c r="B10" s="5" t="s">
        <v>45</v>
      </c>
      <c r="C10" s="5" t="s">
        <v>533</v>
      </c>
      <c r="D10" s="41"/>
      <c r="E10" s="36"/>
    </row>
    <row r="11" spans="1:5" ht="15">
      <c r="A11" s="33"/>
      <c r="B11" s="5" t="s">
        <v>46</v>
      </c>
      <c r="C11" s="5" t="s">
        <v>534</v>
      </c>
      <c r="D11" s="41"/>
      <c r="E11" s="36"/>
    </row>
    <row r="12" spans="1:5" ht="15">
      <c r="A12" s="33"/>
      <c r="B12" s="5" t="s">
        <v>48</v>
      </c>
      <c r="C12" s="40" t="s">
        <v>535</v>
      </c>
      <c r="D12" s="41"/>
      <c r="E12" s="36"/>
    </row>
    <row r="13" spans="1:5" ht="15">
      <c r="A13" s="33"/>
      <c r="B13" s="5" t="s">
        <v>49</v>
      </c>
      <c r="C13" s="5" t="s">
        <v>536</v>
      </c>
      <c r="D13" s="39">
        <v>2454429118</v>
      </c>
      <c r="E13" s="36">
        <v>1062999677</v>
      </c>
    </row>
    <row r="14" spans="1:5" ht="15">
      <c r="A14" s="33"/>
      <c r="B14" s="5" t="s">
        <v>54</v>
      </c>
      <c r="C14" s="6" t="s">
        <v>537</v>
      </c>
      <c r="D14" s="37">
        <f>SUM(D15:D23)</f>
        <v>25026011733</v>
      </c>
      <c r="E14" s="38">
        <f>SUM(E15:E23)</f>
        <v>28511375869.16</v>
      </c>
    </row>
    <row r="15" spans="1:5" ht="15">
      <c r="A15" s="33"/>
      <c r="B15" s="5" t="s">
        <v>55</v>
      </c>
      <c r="C15" s="5" t="s">
        <v>538</v>
      </c>
      <c r="D15" s="28">
        <v>3577652677</v>
      </c>
      <c r="E15" s="36">
        <v>3664088030</v>
      </c>
    </row>
    <row r="16" spans="1:5" ht="15">
      <c r="A16" s="33"/>
      <c r="B16" s="5" t="s">
        <v>56</v>
      </c>
      <c r="C16" s="5" t="s">
        <v>539</v>
      </c>
      <c r="D16" s="28">
        <v>776490454</v>
      </c>
      <c r="E16" s="36">
        <v>805667970</v>
      </c>
    </row>
    <row r="17" spans="1:5" ht="15">
      <c r="A17" s="33"/>
      <c r="B17" s="5" t="s">
        <v>58</v>
      </c>
      <c r="C17" s="5" t="s">
        <v>540</v>
      </c>
      <c r="D17" s="28">
        <v>10914774710</v>
      </c>
      <c r="E17" s="36">
        <v>10859690127</v>
      </c>
    </row>
    <row r="18" spans="1:5" ht="15">
      <c r="A18" s="33"/>
      <c r="B18" s="5" t="s">
        <v>60</v>
      </c>
      <c r="C18" s="5" t="s">
        <v>541</v>
      </c>
      <c r="D18" s="28">
        <v>1737774171</v>
      </c>
      <c r="E18" s="36">
        <v>1267939168</v>
      </c>
    </row>
    <row r="19" spans="1:5" ht="30">
      <c r="A19" s="33"/>
      <c r="B19" s="5" t="s">
        <v>61</v>
      </c>
      <c r="C19" s="5" t="s">
        <v>542</v>
      </c>
      <c r="D19" s="28">
        <v>277357604</v>
      </c>
      <c r="E19" s="36">
        <v>1381218423</v>
      </c>
    </row>
    <row r="20" spans="1:5" ht="15">
      <c r="A20" s="33"/>
      <c r="B20" s="5" t="s">
        <v>62</v>
      </c>
      <c r="C20" s="5" t="s">
        <v>543</v>
      </c>
      <c r="D20" s="28">
        <v>1152419874</v>
      </c>
      <c r="E20" s="36">
        <v>2025176256</v>
      </c>
    </row>
    <row r="21" spans="1:5" ht="15">
      <c r="A21" s="33"/>
      <c r="B21" s="5" t="s">
        <v>63</v>
      </c>
      <c r="C21" s="40" t="s">
        <v>544</v>
      </c>
      <c r="D21" s="28">
        <v>467498882</v>
      </c>
      <c r="E21" s="36">
        <v>837419472</v>
      </c>
    </row>
    <row r="22" spans="1:5" ht="15">
      <c r="A22" s="33"/>
      <c r="B22" s="5" t="s">
        <v>64</v>
      </c>
      <c r="C22" s="5" t="s">
        <v>545</v>
      </c>
      <c r="D22" s="28"/>
      <c r="E22" s="36"/>
    </row>
    <row r="23" spans="1:5" ht="15">
      <c r="A23" s="33"/>
      <c r="B23" s="5" t="s">
        <v>65</v>
      </c>
      <c r="C23" s="5" t="s">
        <v>546</v>
      </c>
      <c r="D23" s="39">
        <f>2513642787+3605001233+3399340+1</f>
        <v>6122043361</v>
      </c>
      <c r="E23" s="36">
        <f>28514025869.16-E15-E16-E17-E18-E19-E20-E21-2650000</f>
        <v>7670176423.16</v>
      </c>
    </row>
    <row r="24" spans="1:5" ht="30">
      <c r="A24" s="33"/>
      <c r="B24" s="5" t="s">
        <v>67</v>
      </c>
      <c r="C24" s="6" t="s">
        <v>547</v>
      </c>
      <c r="D24" s="37">
        <f>D7-D14</f>
        <v>-530756536</v>
      </c>
      <c r="E24" s="38">
        <f>E7-E14</f>
        <v>134362023.7899971</v>
      </c>
    </row>
    <row r="25" spans="1:5" ht="30">
      <c r="A25" s="33"/>
      <c r="B25" s="5" t="s">
        <v>68</v>
      </c>
      <c r="C25" s="6" t="s">
        <v>548</v>
      </c>
      <c r="D25" s="42">
        <v>0</v>
      </c>
      <c r="E25" s="38">
        <v>0</v>
      </c>
    </row>
    <row r="26" spans="1:5" ht="15">
      <c r="A26" s="33"/>
      <c r="B26" s="5" t="s">
        <v>69</v>
      </c>
      <c r="C26" s="6" t="s">
        <v>531</v>
      </c>
      <c r="D26" s="43">
        <f>SUM(D27:D34)</f>
        <v>286757800</v>
      </c>
      <c r="E26" s="43">
        <f>SUM(E27:E34)</f>
        <v>442000466.07</v>
      </c>
    </row>
    <row r="27" spans="1:5" ht="30">
      <c r="A27" s="33"/>
      <c r="B27" s="5" t="s">
        <v>70</v>
      </c>
      <c r="C27" s="5" t="s">
        <v>549</v>
      </c>
      <c r="D27" s="28"/>
      <c r="E27" s="36">
        <v>57548900</v>
      </c>
    </row>
    <row r="28" spans="1:5" ht="30">
      <c r="A28" s="33"/>
      <c r="B28" s="5" t="s">
        <v>83</v>
      </c>
      <c r="C28" s="5" t="s">
        <v>550</v>
      </c>
      <c r="D28" s="39"/>
      <c r="E28" s="36"/>
    </row>
    <row r="29" spans="1:5" ht="30">
      <c r="A29" s="33"/>
      <c r="B29" s="5" t="s">
        <v>103</v>
      </c>
      <c r="C29" s="5" t="s">
        <v>551</v>
      </c>
      <c r="D29" s="39"/>
      <c r="E29" s="36"/>
    </row>
    <row r="30" spans="1:5" ht="30">
      <c r="A30" s="33"/>
      <c r="B30" s="5" t="s">
        <v>104</v>
      </c>
      <c r="C30" s="5" t="s">
        <v>552</v>
      </c>
      <c r="D30" s="39"/>
      <c r="E30" s="36"/>
    </row>
    <row r="31" spans="1:5" ht="30">
      <c r="A31" s="33"/>
      <c r="B31" s="5" t="s">
        <v>105</v>
      </c>
      <c r="C31" s="40" t="s">
        <v>553</v>
      </c>
      <c r="D31" s="39"/>
      <c r="E31" s="36"/>
    </row>
    <row r="32" spans="1:5" ht="15">
      <c r="A32" s="33"/>
      <c r="B32" s="5" t="s">
        <v>106</v>
      </c>
      <c r="C32" s="5" t="s">
        <v>554</v>
      </c>
      <c r="D32" s="39">
        <v>286757800</v>
      </c>
      <c r="E32" s="36">
        <f>357328100.28+37525749-10402283.21</f>
        <v>384451566.07</v>
      </c>
    </row>
    <row r="33" spans="1:5" ht="15">
      <c r="A33" s="33"/>
      <c r="B33" s="5" t="s">
        <v>107</v>
      </c>
      <c r="C33" s="5" t="s">
        <v>555</v>
      </c>
      <c r="D33" s="42"/>
      <c r="E33" s="38"/>
    </row>
    <row r="34" spans="1:5" ht="15">
      <c r="A34" s="33"/>
      <c r="B34" s="5" t="s">
        <v>108</v>
      </c>
      <c r="C34" s="5"/>
      <c r="D34" s="44"/>
      <c r="E34" s="38"/>
    </row>
    <row r="35" spans="1:5" ht="15">
      <c r="A35" s="33"/>
      <c r="B35" s="5" t="s">
        <v>109</v>
      </c>
      <c r="C35" s="6" t="s">
        <v>537</v>
      </c>
      <c r="D35" s="37">
        <f>SUM(D36:D40)</f>
        <v>132785094</v>
      </c>
      <c r="E35" s="38">
        <f>SUM(E36:E40)</f>
        <v>4516033741</v>
      </c>
    </row>
    <row r="36" spans="1:5" ht="30">
      <c r="A36" s="33"/>
      <c r="B36" s="5" t="s">
        <v>110</v>
      </c>
      <c r="C36" s="40" t="s">
        <v>556</v>
      </c>
      <c r="D36" s="39"/>
      <c r="E36" s="36">
        <v>4516033741</v>
      </c>
    </row>
    <row r="37" spans="1:5" ht="15">
      <c r="A37" s="33"/>
      <c r="B37" s="5" t="s">
        <v>111</v>
      </c>
      <c r="C37" s="40" t="s">
        <v>557</v>
      </c>
      <c r="D37" s="39"/>
      <c r="E37" s="36"/>
    </row>
    <row r="38" spans="1:5" ht="15">
      <c r="A38" s="33"/>
      <c r="B38" s="5" t="s">
        <v>112</v>
      </c>
      <c r="C38" s="40" t="s">
        <v>558</v>
      </c>
      <c r="D38" s="39">
        <v>132785094</v>
      </c>
      <c r="E38" s="36"/>
    </row>
    <row r="39" spans="1:5" ht="15">
      <c r="A39" s="33"/>
      <c r="B39" s="5" t="s">
        <v>113</v>
      </c>
      <c r="C39" s="40" t="s">
        <v>559</v>
      </c>
      <c r="D39" s="39"/>
      <c r="E39" s="36"/>
    </row>
    <row r="40" spans="1:5" ht="15">
      <c r="A40" s="33"/>
      <c r="B40" s="5" t="s">
        <v>114</v>
      </c>
      <c r="C40" s="40" t="s">
        <v>560</v>
      </c>
      <c r="D40" s="39"/>
      <c r="E40" s="36"/>
    </row>
    <row r="41" spans="1:5" ht="15">
      <c r="A41" s="33"/>
      <c r="B41" s="5" t="s">
        <v>115</v>
      </c>
      <c r="C41" s="5"/>
      <c r="D41" s="42"/>
      <c r="E41" s="38"/>
    </row>
    <row r="42" spans="1:5" ht="30">
      <c r="A42" s="33"/>
      <c r="B42" s="5" t="s">
        <v>91</v>
      </c>
      <c r="C42" s="6" t="s">
        <v>561</v>
      </c>
      <c r="D42" s="37">
        <f>D26-D35</f>
        <v>153972706</v>
      </c>
      <c r="E42" s="38">
        <f>E26-E35</f>
        <v>-4074033274.93</v>
      </c>
    </row>
    <row r="43" spans="1:5" ht="30">
      <c r="A43" s="33"/>
      <c r="B43" s="5" t="s">
        <v>9</v>
      </c>
      <c r="C43" s="6" t="s">
        <v>562</v>
      </c>
      <c r="D43" s="42">
        <v>0</v>
      </c>
      <c r="E43" s="38">
        <v>0</v>
      </c>
    </row>
    <row r="44" spans="1:5" ht="15">
      <c r="A44" s="33"/>
      <c r="B44" s="5" t="s">
        <v>116</v>
      </c>
      <c r="C44" s="6" t="s">
        <v>531</v>
      </c>
      <c r="D44" s="43">
        <f>SUM(D45:D47)</f>
        <v>2796000000</v>
      </c>
      <c r="E44" s="36">
        <f>SUM(E45:E47)</f>
        <v>7641800000</v>
      </c>
    </row>
    <row r="45" spans="1:5" ht="15">
      <c r="A45" s="33"/>
      <c r="B45" s="5" t="s">
        <v>117</v>
      </c>
      <c r="C45" s="5" t="s">
        <v>563</v>
      </c>
      <c r="D45" s="39">
        <v>2796000000</v>
      </c>
      <c r="E45" s="36">
        <v>7641800000</v>
      </c>
    </row>
    <row r="46" spans="1:5" ht="15">
      <c r="A46" s="33"/>
      <c r="B46" s="5" t="s">
        <v>118</v>
      </c>
      <c r="C46" s="5" t="s">
        <v>522</v>
      </c>
      <c r="D46" s="42"/>
      <c r="E46" s="38"/>
    </row>
    <row r="47" spans="1:5" ht="15">
      <c r="A47" s="33"/>
      <c r="B47" s="5" t="s">
        <v>119</v>
      </c>
      <c r="C47" s="5" t="s">
        <v>564</v>
      </c>
      <c r="D47" s="42"/>
      <c r="E47" s="38"/>
    </row>
    <row r="48" spans="1:5" ht="15">
      <c r="A48" s="33"/>
      <c r="B48" s="5" t="s">
        <v>120</v>
      </c>
      <c r="C48" s="6" t="s">
        <v>537</v>
      </c>
      <c r="D48" s="37">
        <f>SUM(D49:D53)</f>
        <v>4112043700</v>
      </c>
      <c r="E48" s="38">
        <f>SUM(E49:E53)</f>
        <v>4385022495</v>
      </c>
    </row>
    <row r="49" spans="1:5" ht="15">
      <c r="A49" s="33"/>
      <c r="B49" s="5" t="s">
        <v>121</v>
      </c>
      <c r="C49" s="5" t="s">
        <v>565</v>
      </c>
      <c r="D49" s="39">
        <v>4112043700</v>
      </c>
      <c r="E49" s="36">
        <v>4385022495</v>
      </c>
    </row>
    <row r="50" spans="1:5" ht="15">
      <c r="A50" s="33"/>
      <c r="B50" s="5" t="s">
        <v>122</v>
      </c>
      <c r="C50" s="5" t="s">
        <v>566</v>
      </c>
      <c r="D50" s="39"/>
      <c r="E50" s="36"/>
    </row>
    <row r="51" spans="1:5" ht="15">
      <c r="A51" s="33"/>
      <c r="B51" s="5" t="s">
        <v>123</v>
      </c>
      <c r="C51" s="5" t="s">
        <v>567</v>
      </c>
      <c r="D51" s="28"/>
      <c r="E51" s="36"/>
    </row>
    <row r="52" spans="1:5" ht="15">
      <c r="A52" s="33"/>
      <c r="B52" s="5" t="s">
        <v>124</v>
      </c>
      <c r="C52" s="5" t="s">
        <v>523</v>
      </c>
      <c r="D52" s="39"/>
      <c r="E52" s="36"/>
    </row>
    <row r="53" spans="1:5" ht="15">
      <c r="A53" s="33"/>
      <c r="B53" s="5" t="s">
        <v>125</v>
      </c>
      <c r="C53" s="40" t="s">
        <v>568</v>
      </c>
      <c r="D53" s="42"/>
      <c r="E53" s="38"/>
    </row>
    <row r="54" spans="1:5" ht="30">
      <c r="A54" s="33"/>
      <c r="B54" s="5" t="s">
        <v>126</v>
      </c>
      <c r="C54" s="6" t="s">
        <v>569</v>
      </c>
      <c r="D54" s="37">
        <f>D44-D48</f>
        <v>-1316043700</v>
      </c>
      <c r="E54" s="38">
        <f>E44-E48</f>
        <v>3256777505</v>
      </c>
    </row>
    <row r="55" spans="1:5" ht="30">
      <c r="A55" s="33"/>
      <c r="B55" s="5" t="s">
        <v>128</v>
      </c>
      <c r="C55" s="6" t="s">
        <v>570</v>
      </c>
      <c r="D55" s="37">
        <f>D24+D42+D54</f>
        <v>-1692827530</v>
      </c>
      <c r="E55" s="38">
        <f>E24+E42+E54</f>
        <v>-682893746.1400027</v>
      </c>
    </row>
    <row r="56" spans="1:5" ht="30">
      <c r="A56" s="33"/>
      <c r="B56" s="5" t="s">
        <v>129</v>
      </c>
      <c r="C56" s="45" t="s">
        <v>571</v>
      </c>
      <c r="D56" s="28">
        <v>2833726953</v>
      </c>
      <c r="E56" s="36">
        <v>1140899423</v>
      </c>
    </row>
    <row r="57" spans="1:5" ht="30.75" thickBot="1">
      <c r="A57" s="33"/>
      <c r="B57" s="5" t="s">
        <v>130</v>
      </c>
      <c r="C57" s="45" t="s">
        <v>572</v>
      </c>
      <c r="D57" s="46">
        <v>1140899423</v>
      </c>
      <c r="E57" s="47">
        <v>458005676.86</v>
      </c>
    </row>
    <row r="58" spans="1:120" ht="13.5" thickTop="1">
      <c r="A58" s="33" t="s">
        <v>37</v>
      </c>
      <c r="B58" s="33" t="s">
        <v>37</v>
      </c>
      <c r="C58" s="33" t="s">
        <v>37</v>
      </c>
      <c r="D58" s="33" t="s">
        <v>37</v>
      </c>
      <c r="E58" s="33"/>
      <c r="BP58" s="78"/>
      <c r="BQ58" s="78"/>
      <c r="BR58" s="78"/>
      <c r="BS58" s="78"/>
      <c r="BT58" s="78"/>
      <c r="BU58" s="78"/>
      <c r="BV58" s="78"/>
      <c r="BW58" s="78"/>
      <c r="BX58" s="78"/>
      <c r="BY58" s="78"/>
      <c r="BZ58" s="78"/>
      <c r="CA58" s="78"/>
      <c r="CB58" s="78"/>
      <c r="CC58" s="78"/>
      <c r="CD58" s="78"/>
      <c r="CE58" s="78"/>
      <c r="CF58" s="78"/>
      <c r="CG58" s="78"/>
      <c r="CH58" s="78"/>
      <c r="CI58" s="78"/>
      <c r="CJ58" s="78"/>
      <c r="CK58" s="78"/>
      <c r="CL58" s="78"/>
      <c r="CM58" s="78"/>
      <c r="CN58" s="78"/>
      <c r="CO58" s="78"/>
      <c r="CP58" s="78"/>
      <c r="CQ58" s="78"/>
      <c r="CR58" s="78"/>
      <c r="CS58" s="78"/>
      <c r="CT58" s="78"/>
      <c r="CU58" s="78"/>
      <c r="CV58" s="78"/>
      <c r="CW58" s="78"/>
      <c r="CX58" s="78"/>
      <c r="CY58" s="78"/>
      <c r="CZ58" s="78"/>
      <c r="DA58" s="78"/>
      <c r="DB58" s="78"/>
      <c r="DC58" s="78"/>
      <c r="DD58" s="78"/>
      <c r="DE58" s="78"/>
      <c r="DF58" s="78"/>
      <c r="DG58" s="78"/>
      <c r="DH58" s="78"/>
      <c r="DI58" s="78"/>
      <c r="DJ58" s="78"/>
      <c r="DK58" s="78"/>
      <c r="DL58" s="78"/>
      <c r="DM58" s="78"/>
      <c r="DN58" s="78"/>
      <c r="DO58" s="78"/>
      <c r="DP58" s="78"/>
    </row>
  </sheetData>
  <sheetProtection/>
  <mergeCells count="1">
    <mergeCell ref="BP58:DP58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DP550"/>
  <sheetViews>
    <sheetView zoomScalePageLayoutView="0" workbookViewId="0" topLeftCell="A1">
      <selection activeCell="A1" sqref="A1"/>
    </sheetView>
  </sheetViews>
  <sheetFormatPr defaultColWidth="9.140625" defaultRowHeight="12.75"/>
  <cols>
    <col min="3" max="3" width="33.140625" style="0" customWidth="1"/>
    <col min="4" max="21" width="17.57421875" style="0" customWidth="1"/>
  </cols>
  <sheetData>
    <row r="1" ht="15">
      <c r="A1" s="1" t="s">
        <v>0</v>
      </c>
    </row>
    <row r="2" ht="15">
      <c r="A2" s="1" t="s">
        <v>1</v>
      </c>
    </row>
    <row r="3" ht="15">
      <c r="B3" s="1" t="s">
        <v>131</v>
      </c>
    </row>
    <row r="4" ht="15">
      <c r="E4" s="3" t="s">
        <v>2</v>
      </c>
    </row>
    <row r="5" spans="2:5" ht="30">
      <c r="B5" s="2" t="s">
        <v>3</v>
      </c>
      <c r="C5" s="2" t="s">
        <v>4</v>
      </c>
      <c r="D5" s="2" t="s">
        <v>5</v>
      </c>
      <c r="E5" s="2" t="s">
        <v>6</v>
      </c>
    </row>
    <row r="6" spans="2:5" ht="15">
      <c r="B6" s="5" t="s">
        <v>40</v>
      </c>
      <c r="C6" s="5" t="s">
        <v>132</v>
      </c>
      <c r="D6" s="4">
        <v>2.3</v>
      </c>
      <c r="E6" s="4">
        <v>3174</v>
      </c>
    </row>
    <row r="7" spans="2:5" ht="15">
      <c r="B7" s="5" t="s">
        <v>68</v>
      </c>
      <c r="C7" s="5" t="s">
        <v>133</v>
      </c>
      <c r="D7" s="4">
        <v>47878.1</v>
      </c>
      <c r="E7" s="4">
        <v>76730.5</v>
      </c>
    </row>
    <row r="8" spans="2:5" ht="15">
      <c r="B8" s="5" t="s">
        <v>9</v>
      </c>
      <c r="C8" s="5" t="s">
        <v>134</v>
      </c>
      <c r="D8" s="4">
        <v>0</v>
      </c>
      <c r="E8" s="4">
        <v>0</v>
      </c>
    </row>
    <row r="9" spans="2:5" ht="15">
      <c r="B9" s="5" t="s">
        <v>127</v>
      </c>
      <c r="C9" s="6" t="s">
        <v>135</v>
      </c>
      <c r="D9" s="4">
        <v>47880.4</v>
      </c>
      <c r="E9" s="4">
        <v>79904.5</v>
      </c>
    </row>
    <row r="10" ht="15">
      <c r="B10" s="1" t="s">
        <v>136</v>
      </c>
    </row>
    <row r="11" ht="15">
      <c r="B11" s="3" t="s">
        <v>37</v>
      </c>
    </row>
    <row r="12" spans="1:120" ht="12.75">
      <c r="BP12" s="78"/>
      <c r="BQ12" s="78"/>
      <c r="BR12" s="78"/>
      <c r="BS12" s="78"/>
      <c r="BT12" s="78"/>
      <c r="BU12" s="78"/>
      <c r="BV12" s="78"/>
      <c r="BW12" s="78"/>
      <c r="BX12" s="78"/>
      <c r="BY12" s="78"/>
      <c r="BZ12" s="78"/>
      <c r="CA12" s="78"/>
      <c r="CB12" s="78"/>
      <c r="CC12" s="78"/>
      <c r="CD12" s="78"/>
      <c r="CE12" s="78"/>
      <c r="CF12" s="78"/>
      <c r="CG12" s="78"/>
      <c r="CH12" s="78"/>
      <c r="CI12" s="78"/>
      <c r="CJ12" s="78"/>
      <c r="CK12" s="78"/>
      <c r="CL12" s="78"/>
      <c r="CM12" s="78"/>
      <c r="CN12" s="78"/>
      <c r="CO12" s="78"/>
      <c r="CP12" s="78"/>
      <c r="CQ12" s="78"/>
      <c r="CR12" s="78"/>
      <c r="CS12" s="78"/>
      <c r="CT12" s="78"/>
      <c r="CU12" s="78"/>
      <c r="CV12" s="78"/>
      <c r="CW12" s="78"/>
      <c r="CX12" s="78"/>
      <c r="CY12" s="78"/>
      <c r="CZ12" s="78"/>
      <c r="DA12" s="78"/>
      <c r="DB12" s="78"/>
      <c r="DC12" s="78"/>
      <c r="DD12" s="78"/>
      <c r="DE12" s="78"/>
      <c r="DF12" s="78"/>
      <c r="DG12" s="78"/>
      <c r="DH12" s="78"/>
      <c r="DI12" s="78"/>
      <c r="DJ12" s="78"/>
      <c r="DK12" s="78"/>
      <c r="DL12" s="78"/>
      <c r="DM12" s="78"/>
      <c r="DN12" s="78"/>
      <c r="DO12" s="78"/>
      <c r="DP12" s="78"/>
    </row>
    <row r="13" ht="45">
      <c r="E13" s="3" t="s">
        <v>38</v>
      </c>
    </row>
    <row r="14" ht="45">
      <c r="E14" s="3" t="s">
        <v>39</v>
      </c>
    </row>
    <row r="15" ht="15">
      <c r="A15" s="1" t="s">
        <v>1</v>
      </c>
    </row>
    <row r="16" ht="15">
      <c r="B16" s="1" t="s">
        <v>137</v>
      </c>
    </row>
    <row r="17" ht="15">
      <c r="F17" s="3" t="s">
        <v>2</v>
      </c>
    </row>
    <row r="18" spans="2:6" ht="45">
      <c r="B18" s="2" t="s">
        <v>3</v>
      </c>
      <c r="C18" s="2" t="s">
        <v>4</v>
      </c>
      <c r="D18" s="2" t="s">
        <v>44</v>
      </c>
      <c r="E18" s="2" t="s">
        <v>138</v>
      </c>
      <c r="F18" s="2" t="s">
        <v>139</v>
      </c>
    </row>
    <row r="19" spans="2:6" ht="15">
      <c r="B19" s="5" t="s">
        <v>40</v>
      </c>
      <c r="C19" s="5" t="s">
        <v>5</v>
      </c>
      <c r="D19" s="4">
        <v>875773.5</v>
      </c>
      <c r="E19" s="4">
        <v>0</v>
      </c>
      <c r="F19" s="4">
        <v>875773.5</v>
      </c>
    </row>
    <row r="20" spans="2:6" ht="15">
      <c r="B20" s="5" t="s">
        <v>8</v>
      </c>
      <c r="C20" s="5" t="s">
        <v>140</v>
      </c>
      <c r="D20" s="4">
        <v>6222750.3</v>
      </c>
      <c r="E20" s="4">
        <v>20577.4</v>
      </c>
      <c r="F20" s="4">
        <v>6202172.9</v>
      </c>
    </row>
    <row r="21" spans="2:6" ht="15">
      <c r="B21" s="5" t="s">
        <v>9</v>
      </c>
      <c r="C21" s="5" t="s">
        <v>141</v>
      </c>
      <c r="D21" s="4">
        <v>6449586.6</v>
      </c>
      <c r="E21" s="4">
        <v>20577.4</v>
      </c>
      <c r="F21" s="4">
        <v>6429009.2</v>
      </c>
    </row>
    <row r="22" spans="2:6" ht="15">
      <c r="B22" s="5" t="s">
        <v>116</v>
      </c>
      <c r="C22" s="5" t="s">
        <v>142</v>
      </c>
      <c r="D22" s="4">
        <v>6449586.6</v>
      </c>
      <c r="E22" s="4">
        <v>0</v>
      </c>
      <c r="F22" s="4">
        <v>6449586.6</v>
      </c>
    </row>
    <row r="23" spans="2:6" ht="15">
      <c r="B23" s="5" t="s">
        <v>120</v>
      </c>
      <c r="C23" s="5" t="s">
        <v>143</v>
      </c>
      <c r="D23" s="4">
        <v>0</v>
      </c>
      <c r="E23" s="4">
        <v>20577.4</v>
      </c>
      <c r="F23" s="4">
        <v>-20577.4</v>
      </c>
    </row>
    <row r="24" spans="2:6" ht="15">
      <c r="B24" s="5" t="s">
        <v>127</v>
      </c>
      <c r="C24" s="5" t="s">
        <v>6</v>
      </c>
      <c r="D24" s="4">
        <v>648937.2</v>
      </c>
      <c r="E24" s="4">
        <v>0</v>
      </c>
      <c r="F24" s="4">
        <v>648937.2</v>
      </c>
    </row>
    <row r="25" spans="1:120" ht="12.75">
      <c r="BP25" s="78"/>
      <c r="BQ25" s="78"/>
      <c r="BR25" s="78"/>
      <c r="BS25" s="78"/>
      <c r="BT25" s="78"/>
      <c r="BU25" s="78"/>
      <c r="BV25" s="78"/>
      <c r="BW25" s="78"/>
      <c r="BX25" s="78"/>
      <c r="BY25" s="78"/>
      <c r="BZ25" s="78"/>
      <c r="CA25" s="78"/>
      <c r="CB25" s="78"/>
      <c r="CC25" s="78"/>
      <c r="CD25" s="78"/>
      <c r="CE25" s="78"/>
      <c r="CF25" s="78"/>
      <c r="CG25" s="78"/>
      <c r="CH25" s="78"/>
      <c r="CI25" s="78"/>
      <c r="CJ25" s="78"/>
      <c r="CK25" s="78"/>
      <c r="CL25" s="78"/>
      <c r="CM25" s="78"/>
      <c r="CN25" s="78"/>
      <c r="CO25" s="78"/>
      <c r="CP25" s="78"/>
      <c r="CQ25" s="78"/>
      <c r="CR25" s="78"/>
      <c r="CS25" s="78"/>
      <c r="CT25" s="78"/>
      <c r="CU25" s="78"/>
      <c r="CV25" s="78"/>
      <c r="CW25" s="78"/>
      <c r="CX25" s="78"/>
      <c r="CY25" s="78"/>
      <c r="CZ25" s="78"/>
      <c r="DA25" s="78"/>
      <c r="DB25" s="78"/>
      <c r="DC25" s="78"/>
      <c r="DD25" s="78"/>
      <c r="DE25" s="78"/>
      <c r="DF25" s="78"/>
      <c r="DG25" s="78"/>
      <c r="DH25" s="78"/>
      <c r="DI25" s="78"/>
      <c r="DJ25" s="78"/>
      <c r="DK25" s="78"/>
      <c r="DL25" s="78"/>
      <c r="DM25" s="78"/>
      <c r="DN25" s="78"/>
      <c r="DO25" s="78"/>
      <c r="DP25" s="78"/>
    </row>
    <row r="26" ht="45">
      <c r="E26" s="3" t="s">
        <v>38</v>
      </c>
    </row>
    <row r="27" ht="45">
      <c r="E27" s="3" t="s">
        <v>39</v>
      </c>
    </row>
    <row r="28" ht="15">
      <c r="A28" s="1" t="s">
        <v>1</v>
      </c>
    </row>
    <row r="29" ht="15">
      <c r="B29" s="1" t="s">
        <v>144</v>
      </c>
    </row>
    <row r="30" ht="15">
      <c r="E30" s="3" t="s">
        <v>2</v>
      </c>
    </row>
    <row r="31" spans="2:5" ht="30">
      <c r="B31" s="2" t="s">
        <v>3</v>
      </c>
      <c r="C31" s="2" t="s">
        <v>4</v>
      </c>
      <c r="D31" s="2" t="s">
        <v>6</v>
      </c>
      <c r="E31" s="2" t="s">
        <v>6</v>
      </c>
    </row>
    <row r="32" spans="2:5" ht="15">
      <c r="B32" s="5" t="s">
        <v>40</v>
      </c>
      <c r="C32" s="5" t="s">
        <v>145</v>
      </c>
      <c r="D32" s="4">
        <v>0</v>
      </c>
      <c r="E32" s="4">
        <v>0</v>
      </c>
    </row>
    <row r="33" spans="2:5" ht="15">
      <c r="B33" s="5" t="s">
        <v>68</v>
      </c>
      <c r="C33" s="5" t="s">
        <v>146</v>
      </c>
      <c r="D33" s="4">
        <v>14054</v>
      </c>
      <c r="E33" s="4">
        <v>20928.9</v>
      </c>
    </row>
    <row r="34" spans="2:5" ht="15">
      <c r="B34" s="5" t="s">
        <v>9</v>
      </c>
      <c r="C34" s="5" t="s">
        <v>147</v>
      </c>
      <c r="D34" s="4">
        <v>8617.6</v>
      </c>
      <c r="E34" s="4">
        <v>0</v>
      </c>
    </row>
    <row r="35" spans="2:5" ht="15">
      <c r="B35" s="5" t="s">
        <v>127</v>
      </c>
      <c r="C35" s="5" t="s">
        <v>148</v>
      </c>
      <c r="D35" s="4">
        <v>67.5</v>
      </c>
      <c r="E35" s="4">
        <v>0</v>
      </c>
    </row>
    <row r="36" spans="2:5" ht="15">
      <c r="B36" s="5" t="s">
        <v>127</v>
      </c>
      <c r="C36" s="5" t="s">
        <v>149</v>
      </c>
      <c r="D36" s="4">
        <v>28.8</v>
      </c>
      <c r="E36" s="4">
        <v>0</v>
      </c>
    </row>
    <row r="37" spans="2:5" ht="15">
      <c r="B37" s="5" t="s">
        <v>37</v>
      </c>
      <c r="C37" s="6" t="s">
        <v>135</v>
      </c>
      <c r="D37" s="4">
        <v>22767.9</v>
      </c>
      <c r="E37" s="4">
        <v>20928.9</v>
      </c>
    </row>
    <row r="38" spans="1:120" ht="12.75">
      <c r="BP38" s="78"/>
      <c r="BQ38" s="78"/>
      <c r="BR38" s="78"/>
      <c r="BS38" s="78"/>
      <c r="BT38" s="78"/>
      <c r="BU38" s="78"/>
      <c r="BV38" s="78"/>
      <c r="BW38" s="78"/>
      <c r="BX38" s="78"/>
      <c r="BY38" s="78"/>
      <c r="BZ38" s="78"/>
      <c r="CA38" s="78"/>
      <c r="CB38" s="78"/>
      <c r="CC38" s="78"/>
      <c r="CD38" s="78"/>
      <c r="CE38" s="78"/>
      <c r="CF38" s="78"/>
      <c r="CG38" s="78"/>
      <c r="CH38" s="78"/>
      <c r="CI38" s="78"/>
      <c r="CJ38" s="78"/>
      <c r="CK38" s="78"/>
      <c r="CL38" s="78"/>
      <c r="CM38" s="78"/>
      <c r="CN38" s="78"/>
      <c r="CO38" s="78"/>
      <c r="CP38" s="78"/>
      <c r="CQ38" s="78"/>
      <c r="CR38" s="78"/>
      <c r="CS38" s="78"/>
      <c r="CT38" s="78"/>
      <c r="CU38" s="78"/>
      <c r="CV38" s="78"/>
      <c r="CW38" s="78"/>
      <c r="CX38" s="78"/>
      <c r="CY38" s="78"/>
      <c r="CZ38" s="78"/>
      <c r="DA38" s="78"/>
      <c r="DB38" s="78"/>
      <c r="DC38" s="78"/>
      <c r="DD38" s="78"/>
      <c r="DE38" s="78"/>
      <c r="DF38" s="78"/>
      <c r="DG38" s="78"/>
      <c r="DH38" s="78"/>
      <c r="DI38" s="78"/>
      <c r="DJ38" s="78"/>
      <c r="DK38" s="78"/>
      <c r="DL38" s="78"/>
      <c r="DM38" s="78"/>
      <c r="DN38" s="78"/>
      <c r="DO38" s="78"/>
      <c r="DP38" s="78"/>
    </row>
    <row r="39" ht="45">
      <c r="E39" s="3" t="s">
        <v>38</v>
      </c>
    </row>
    <row r="40" ht="45">
      <c r="E40" s="3" t="s">
        <v>39</v>
      </c>
    </row>
    <row r="41" ht="15">
      <c r="A41" s="1" t="s">
        <v>1</v>
      </c>
    </row>
    <row r="42" ht="15">
      <c r="B42" s="1" t="s">
        <v>150</v>
      </c>
    </row>
    <row r="43" ht="15">
      <c r="E43" s="3" t="s">
        <v>2</v>
      </c>
    </row>
    <row r="44" spans="2:5" ht="30">
      <c r="B44" s="2" t="s">
        <v>3</v>
      </c>
      <c r="C44" s="2" t="s">
        <v>4</v>
      </c>
      <c r="D44" s="2" t="s">
        <v>6</v>
      </c>
      <c r="E44" s="2" t="s">
        <v>6</v>
      </c>
    </row>
    <row r="45" spans="2:5" ht="30">
      <c r="B45" s="5" t="s">
        <v>40</v>
      </c>
      <c r="C45" s="5" t="s">
        <v>151</v>
      </c>
      <c r="D45" s="4">
        <v>61613.8</v>
      </c>
      <c r="E45" s="4">
        <v>76592.8</v>
      </c>
    </row>
    <row r="46" spans="2:5" ht="15">
      <c r="B46" s="5" t="s">
        <v>68</v>
      </c>
      <c r="C46" s="5" t="s">
        <v>152</v>
      </c>
      <c r="D46" s="4">
        <v>190422.2</v>
      </c>
      <c r="E46" s="4">
        <v>204485.6</v>
      </c>
    </row>
    <row r="47" spans="2:5" ht="15">
      <c r="B47" s="5" t="s">
        <v>9</v>
      </c>
      <c r="C47" s="5" t="s">
        <v>153</v>
      </c>
      <c r="D47" s="4">
        <v>0</v>
      </c>
      <c r="E47" s="4">
        <v>0</v>
      </c>
    </row>
    <row r="48" spans="2:5" ht="15">
      <c r="B48" s="5" t="s">
        <v>127</v>
      </c>
      <c r="C48" s="5" t="s">
        <v>154</v>
      </c>
      <c r="D48" s="4">
        <v>0</v>
      </c>
      <c r="E48" s="4">
        <v>0</v>
      </c>
    </row>
    <row r="49" spans="2:5" ht="15">
      <c r="B49" s="5" t="s">
        <v>127</v>
      </c>
      <c r="C49" s="5" t="s">
        <v>155</v>
      </c>
      <c r="D49" s="4">
        <v>0</v>
      </c>
      <c r="E49" s="4">
        <v>0</v>
      </c>
    </row>
    <row r="50" spans="2:5" ht="15">
      <c r="B50" s="5" t="s">
        <v>127</v>
      </c>
      <c r="C50" s="5" t="s">
        <v>156</v>
      </c>
      <c r="D50" s="4">
        <v>0</v>
      </c>
      <c r="E50" s="4">
        <v>0</v>
      </c>
    </row>
    <row r="51" spans="2:5" ht="15">
      <c r="B51" s="5" t="s">
        <v>127</v>
      </c>
      <c r="C51" s="5" t="s">
        <v>47</v>
      </c>
      <c r="D51" s="4">
        <v>0</v>
      </c>
      <c r="E51" s="4">
        <v>0</v>
      </c>
    </row>
    <row r="52" spans="2:5" ht="15">
      <c r="B52" s="5" t="s">
        <v>127</v>
      </c>
      <c r="C52" s="6" t="s">
        <v>135</v>
      </c>
      <c r="D52" s="4">
        <v>252036</v>
      </c>
      <c r="E52" s="4">
        <v>281078.4</v>
      </c>
    </row>
    <row r="53" ht="15">
      <c r="B53" s="1" t="s">
        <v>136</v>
      </c>
    </row>
    <row r="54" ht="15">
      <c r="B54" s="3" t="s">
        <v>37</v>
      </c>
    </row>
    <row r="55" spans="1:120" ht="12.75">
      <c r="BP55" s="78"/>
      <c r="BQ55" s="78"/>
      <c r="BR55" s="78"/>
      <c r="BS55" s="78"/>
      <c r="BT55" s="78"/>
      <c r="BU55" s="78"/>
      <c r="BV55" s="78"/>
      <c r="BW55" s="78"/>
      <c r="BX55" s="78"/>
      <c r="BY55" s="78"/>
      <c r="BZ55" s="78"/>
      <c r="CA55" s="78"/>
      <c r="CB55" s="78"/>
      <c r="CC55" s="78"/>
      <c r="CD55" s="78"/>
      <c r="CE55" s="78"/>
      <c r="CF55" s="78"/>
      <c r="CG55" s="78"/>
      <c r="CH55" s="78"/>
      <c r="CI55" s="78"/>
      <c r="CJ55" s="78"/>
      <c r="CK55" s="78"/>
      <c r="CL55" s="78"/>
      <c r="CM55" s="78"/>
      <c r="CN55" s="78"/>
      <c r="CO55" s="78"/>
      <c r="CP55" s="78"/>
      <c r="CQ55" s="78"/>
      <c r="CR55" s="78"/>
      <c r="CS55" s="78"/>
      <c r="CT55" s="78"/>
      <c r="CU55" s="78"/>
      <c r="CV55" s="78"/>
      <c r="CW55" s="78"/>
      <c r="CX55" s="78"/>
      <c r="CY55" s="78"/>
      <c r="CZ55" s="78"/>
      <c r="DA55" s="78"/>
      <c r="DB55" s="78"/>
      <c r="DC55" s="78"/>
      <c r="DD55" s="78"/>
      <c r="DE55" s="78"/>
      <c r="DF55" s="78"/>
      <c r="DG55" s="78"/>
      <c r="DH55" s="78"/>
      <c r="DI55" s="78"/>
      <c r="DJ55" s="78"/>
      <c r="DK55" s="78"/>
      <c r="DL55" s="78"/>
      <c r="DM55" s="78"/>
      <c r="DN55" s="78"/>
      <c r="DO55" s="78"/>
      <c r="DP55" s="78"/>
    </row>
    <row r="56" ht="45">
      <c r="E56" s="3" t="s">
        <v>38</v>
      </c>
    </row>
    <row r="57" ht="45">
      <c r="E57" s="3" t="s">
        <v>39</v>
      </c>
    </row>
    <row r="58" ht="15">
      <c r="A58" s="1" t="s">
        <v>1</v>
      </c>
    </row>
    <row r="59" ht="15">
      <c r="B59" s="1" t="s">
        <v>157</v>
      </c>
    </row>
    <row r="60" ht="15">
      <c r="E60" s="3" t="s">
        <v>2</v>
      </c>
    </row>
    <row r="61" spans="2:5" ht="30">
      <c r="B61" s="2" t="s">
        <v>3</v>
      </c>
      <c r="C61" s="2" t="s">
        <v>4</v>
      </c>
      <c r="D61" s="2" t="s">
        <v>6</v>
      </c>
      <c r="E61" s="2" t="s">
        <v>6</v>
      </c>
    </row>
    <row r="62" spans="2:5" ht="15">
      <c r="B62" s="5" t="s">
        <v>7</v>
      </c>
      <c r="C62" s="5"/>
      <c r="D62" s="4">
        <v>0</v>
      </c>
      <c r="E62" s="4">
        <v>0</v>
      </c>
    </row>
    <row r="63" spans="2:5" ht="15">
      <c r="B63" s="5" t="s">
        <v>37</v>
      </c>
      <c r="C63" s="6" t="s">
        <v>135</v>
      </c>
      <c r="D63" s="4">
        <v>0</v>
      </c>
      <c r="E63" s="4">
        <v>0</v>
      </c>
    </row>
    <row r="64" spans="1:120" ht="12.75">
      <c r="BP64" s="78"/>
      <c r="BQ64" s="78"/>
      <c r="BR64" s="78"/>
      <c r="BS64" s="78"/>
      <c r="BT64" s="78"/>
      <c r="BU64" s="78"/>
      <c r="BV64" s="78"/>
      <c r="BW64" s="78"/>
      <c r="BX64" s="78"/>
      <c r="BY64" s="78"/>
      <c r="BZ64" s="78"/>
      <c r="CA64" s="78"/>
      <c r="CB64" s="78"/>
      <c r="CC64" s="78"/>
      <c r="CD64" s="78"/>
      <c r="CE64" s="78"/>
      <c r="CF64" s="78"/>
      <c r="CG64" s="78"/>
      <c r="CH64" s="78"/>
      <c r="CI64" s="78"/>
      <c r="CJ64" s="78"/>
      <c r="CK64" s="78"/>
      <c r="CL64" s="78"/>
      <c r="CM64" s="78"/>
      <c r="CN64" s="78"/>
      <c r="CO64" s="78"/>
      <c r="CP64" s="78"/>
      <c r="CQ64" s="78"/>
      <c r="CR64" s="78"/>
      <c r="CS64" s="78"/>
      <c r="CT64" s="78"/>
      <c r="CU64" s="78"/>
      <c r="CV64" s="78"/>
      <c r="CW64" s="78"/>
      <c r="CX64" s="78"/>
      <c r="CY64" s="78"/>
      <c r="CZ64" s="78"/>
      <c r="DA64" s="78"/>
      <c r="DB64" s="78"/>
      <c r="DC64" s="78"/>
      <c r="DD64" s="78"/>
      <c r="DE64" s="78"/>
      <c r="DF64" s="78"/>
      <c r="DG64" s="78"/>
      <c r="DH64" s="78"/>
      <c r="DI64" s="78"/>
      <c r="DJ64" s="78"/>
      <c r="DK64" s="78"/>
      <c r="DL64" s="78"/>
      <c r="DM64" s="78"/>
      <c r="DN64" s="78"/>
      <c r="DO64" s="78"/>
      <c r="DP64" s="78"/>
    </row>
    <row r="65" ht="45">
      <c r="E65" s="3" t="s">
        <v>38</v>
      </c>
    </row>
    <row r="66" ht="45">
      <c r="E66" s="3" t="s">
        <v>39</v>
      </c>
    </row>
    <row r="67" ht="15">
      <c r="A67" s="1" t="s">
        <v>1</v>
      </c>
    </row>
    <row r="68" ht="15">
      <c r="B68" s="1" t="s">
        <v>158</v>
      </c>
    </row>
    <row r="69" ht="15">
      <c r="J69" s="3" t="s">
        <v>2</v>
      </c>
    </row>
    <row r="70" spans="2:10" ht="30">
      <c r="B70" s="2" t="s">
        <v>3</v>
      </c>
      <c r="C70" s="2" t="s">
        <v>4</v>
      </c>
      <c r="D70" s="2" t="s">
        <v>159</v>
      </c>
      <c r="E70" s="2" t="s">
        <v>160</v>
      </c>
      <c r="F70" s="2" t="s">
        <v>161</v>
      </c>
      <c r="G70" s="2" t="s">
        <v>162</v>
      </c>
      <c r="H70" s="2" t="s">
        <v>163</v>
      </c>
      <c r="I70" s="2" t="s">
        <v>164</v>
      </c>
      <c r="J70" s="2" t="s">
        <v>135</v>
      </c>
    </row>
    <row r="71" spans="2:10" ht="15">
      <c r="B71" s="5" t="s">
        <v>40</v>
      </c>
      <c r="C71" s="6" t="s">
        <v>165</v>
      </c>
      <c r="D71" s="4">
        <v>0</v>
      </c>
      <c r="E71" s="4">
        <v>0</v>
      </c>
      <c r="F71" s="4">
        <v>0</v>
      </c>
      <c r="G71" s="4">
        <v>258106.3</v>
      </c>
      <c r="H71" s="4">
        <v>58649</v>
      </c>
      <c r="I71" s="4">
        <v>0</v>
      </c>
      <c r="J71" s="4">
        <v>316755.3</v>
      </c>
    </row>
    <row r="72" spans="2:10" ht="15">
      <c r="B72" s="5" t="s">
        <v>68</v>
      </c>
      <c r="C72" s="5" t="s">
        <v>166</v>
      </c>
      <c r="D72" s="4">
        <v>0</v>
      </c>
      <c r="E72" s="4">
        <v>0</v>
      </c>
      <c r="F72" s="4">
        <v>623.2</v>
      </c>
      <c r="G72" s="4">
        <v>1450290.9</v>
      </c>
      <c r="H72" s="4">
        <v>29333.6</v>
      </c>
      <c r="I72" s="4">
        <v>0</v>
      </c>
      <c r="J72" s="4">
        <v>1480247.7</v>
      </c>
    </row>
    <row r="73" spans="2:10" ht="15">
      <c r="B73" s="5" t="s">
        <v>9</v>
      </c>
      <c r="C73" s="5" t="s">
        <v>167</v>
      </c>
      <c r="D73" s="4">
        <v>0</v>
      </c>
      <c r="E73" s="4">
        <v>0</v>
      </c>
      <c r="F73" s="4">
        <v>623.2</v>
      </c>
      <c r="G73" s="4">
        <v>1425359</v>
      </c>
      <c r="H73" s="4">
        <v>84555</v>
      </c>
      <c r="I73" s="4">
        <v>0</v>
      </c>
      <c r="J73" s="4">
        <v>1510537.2</v>
      </c>
    </row>
    <row r="74" spans="2:10" ht="15">
      <c r="B74" s="5" t="s">
        <v>127</v>
      </c>
      <c r="C74" s="6" t="s">
        <v>168</v>
      </c>
      <c r="D74" s="4">
        <v>0</v>
      </c>
      <c r="E74" s="4">
        <v>0</v>
      </c>
      <c r="F74" s="4">
        <v>0</v>
      </c>
      <c r="G74" s="4">
        <v>283038.2</v>
      </c>
      <c r="H74" s="4">
        <v>3427.6</v>
      </c>
      <c r="I74" s="4">
        <v>0</v>
      </c>
      <c r="J74" s="4">
        <v>286465.8</v>
      </c>
    </row>
    <row r="75" spans="2:10" ht="15">
      <c r="B75" s="5" t="s">
        <v>129</v>
      </c>
      <c r="C75" s="5" t="s">
        <v>169</v>
      </c>
      <c r="D75" s="4">
        <v>0</v>
      </c>
      <c r="E75" s="4">
        <v>0</v>
      </c>
      <c r="F75" s="4">
        <v>0</v>
      </c>
      <c r="G75" s="4">
        <v>0</v>
      </c>
      <c r="H75" s="4">
        <v>0</v>
      </c>
      <c r="I75" s="4">
        <v>0</v>
      </c>
      <c r="J75" s="4">
        <v>0</v>
      </c>
    </row>
    <row r="76" spans="2:10" ht="15">
      <c r="B76" s="5" t="s">
        <v>130</v>
      </c>
      <c r="C76" s="5" t="s">
        <v>170</v>
      </c>
      <c r="D76" s="4">
        <v>0</v>
      </c>
      <c r="E76" s="4">
        <v>0</v>
      </c>
      <c r="F76" s="4">
        <v>0</v>
      </c>
      <c r="G76" s="4">
        <v>0</v>
      </c>
      <c r="H76" s="4">
        <v>0</v>
      </c>
      <c r="I76" s="4">
        <v>0</v>
      </c>
      <c r="J76" s="4">
        <v>0</v>
      </c>
    </row>
    <row r="77" spans="2:10" ht="15">
      <c r="B77" s="5" t="s">
        <v>171</v>
      </c>
      <c r="C77" s="5" t="s">
        <v>172</v>
      </c>
      <c r="D77" s="4">
        <v>0</v>
      </c>
      <c r="E77" s="4">
        <v>0</v>
      </c>
      <c r="F77" s="4">
        <v>0</v>
      </c>
      <c r="G77" s="4">
        <v>283038.2</v>
      </c>
      <c r="H77" s="4">
        <v>3427.6</v>
      </c>
      <c r="I77" s="4">
        <v>0</v>
      </c>
      <c r="J77" s="4">
        <v>286465.8</v>
      </c>
    </row>
    <row r="78" spans="2:10" ht="15">
      <c r="B78" s="5" t="s">
        <v>173</v>
      </c>
      <c r="C78" s="5" t="s">
        <v>5</v>
      </c>
      <c r="D78" s="4">
        <v>0</v>
      </c>
      <c r="E78" s="4">
        <v>0</v>
      </c>
      <c r="F78" s="4">
        <v>0</v>
      </c>
      <c r="G78" s="4">
        <v>258106.3</v>
      </c>
      <c r="H78" s="4">
        <v>58649</v>
      </c>
      <c r="I78" s="4">
        <v>0</v>
      </c>
      <c r="J78" s="4">
        <v>316755.3</v>
      </c>
    </row>
    <row r="79" spans="2:10" ht="15">
      <c r="B79" s="5" t="s">
        <v>174</v>
      </c>
      <c r="C79" s="5" t="s">
        <v>6</v>
      </c>
      <c r="D79" s="4">
        <v>0</v>
      </c>
      <c r="E79" s="4">
        <v>0</v>
      </c>
      <c r="F79" s="4">
        <v>0</v>
      </c>
      <c r="G79" s="4">
        <v>283038.2</v>
      </c>
      <c r="H79" s="4">
        <v>3427.6</v>
      </c>
      <c r="I79" s="4">
        <v>0</v>
      </c>
      <c r="J79" s="4">
        <v>286465.8</v>
      </c>
    </row>
    <row r="80" ht="15">
      <c r="B80" s="1" t="s">
        <v>136</v>
      </c>
    </row>
    <row r="81" ht="15">
      <c r="B81" s="3" t="s">
        <v>37</v>
      </c>
    </row>
    <row r="82" spans="1:120" ht="12.75">
      <c r="BP82" s="78"/>
      <c r="BQ82" s="78"/>
      <c r="BR82" s="78"/>
      <c r="BS82" s="78"/>
      <c r="BT82" s="78"/>
      <c r="BU82" s="78"/>
      <c r="BV82" s="78"/>
      <c r="BW82" s="78"/>
      <c r="BX82" s="78"/>
      <c r="BY82" s="78"/>
      <c r="BZ82" s="78"/>
      <c r="CA82" s="78"/>
      <c r="CB82" s="78"/>
      <c r="CC82" s="78"/>
      <c r="CD82" s="78"/>
      <c r="CE82" s="78"/>
      <c r="CF82" s="78"/>
      <c r="CG82" s="78"/>
      <c r="CH82" s="78"/>
      <c r="CI82" s="78"/>
      <c r="CJ82" s="78"/>
      <c r="CK82" s="78"/>
      <c r="CL82" s="78"/>
      <c r="CM82" s="78"/>
      <c r="CN82" s="78"/>
      <c r="CO82" s="78"/>
      <c r="CP82" s="78"/>
      <c r="CQ82" s="78"/>
      <c r="CR82" s="78"/>
      <c r="CS82" s="78"/>
      <c r="CT82" s="78"/>
      <c r="CU82" s="78"/>
      <c r="CV82" s="78"/>
      <c r="CW82" s="78"/>
      <c r="CX82" s="78"/>
      <c r="CY82" s="78"/>
      <c r="CZ82" s="78"/>
      <c r="DA82" s="78"/>
      <c r="DB82" s="78"/>
      <c r="DC82" s="78"/>
      <c r="DD82" s="78"/>
      <c r="DE82" s="78"/>
      <c r="DF82" s="78"/>
      <c r="DG82" s="78"/>
      <c r="DH82" s="78"/>
      <c r="DI82" s="78"/>
      <c r="DJ82" s="78"/>
      <c r="DK82" s="78"/>
      <c r="DL82" s="78"/>
      <c r="DM82" s="78"/>
      <c r="DN82" s="78"/>
      <c r="DO82" s="78"/>
      <c r="DP82" s="78"/>
    </row>
    <row r="83" ht="45">
      <c r="E83" s="3" t="s">
        <v>38</v>
      </c>
    </row>
    <row r="84" ht="45">
      <c r="E84" s="3" t="s">
        <v>39</v>
      </c>
    </row>
    <row r="85" ht="15">
      <c r="A85" s="1" t="s">
        <v>1</v>
      </c>
    </row>
    <row r="86" ht="15">
      <c r="B86" s="1" t="s">
        <v>175</v>
      </c>
    </row>
    <row r="87" ht="15">
      <c r="E87" s="3" t="s">
        <v>2</v>
      </c>
    </row>
    <row r="88" spans="2:5" ht="30">
      <c r="B88" s="2" t="s">
        <v>3</v>
      </c>
      <c r="C88" s="2" t="s">
        <v>4</v>
      </c>
      <c r="D88" s="2" t="s">
        <v>6</v>
      </c>
      <c r="E88" s="2" t="s">
        <v>6</v>
      </c>
    </row>
    <row r="89" spans="2:5" ht="15">
      <c r="B89" s="5" t="s">
        <v>40</v>
      </c>
      <c r="C89" s="5" t="s">
        <v>176</v>
      </c>
      <c r="D89" s="4">
        <v>0</v>
      </c>
      <c r="E89" s="4">
        <v>0</v>
      </c>
    </row>
    <row r="90" spans="2:5" ht="15">
      <c r="B90" s="5" t="s">
        <v>68</v>
      </c>
      <c r="C90" s="5" t="s">
        <v>177</v>
      </c>
      <c r="D90" s="4">
        <v>0</v>
      </c>
      <c r="E90" s="4">
        <v>0</v>
      </c>
    </row>
    <row r="91" spans="2:5" ht="30">
      <c r="B91" s="5" t="s">
        <v>178</v>
      </c>
      <c r="C91" s="5" t="s">
        <v>179</v>
      </c>
      <c r="D91" s="4">
        <v>104055</v>
      </c>
      <c r="E91" s="4">
        <v>281667.8</v>
      </c>
    </row>
    <row r="92" spans="2:5" ht="15">
      <c r="B92" s="5" t="s">
        <v>127</v>
      </c>
      <c r="C92" s="5"/>
      <c r="D92" s="4">
        <v>0</v>
      </c>
      <c r="E92" s="4">
        <v>0</v>
      </c>
    </row>
    <row r="93" spans="2:5" ht="15">
      <c r="B93" s="5" t="s">
        <v>37</v>
      </c>
      <c r="C93" s="6" t="s">
        <v>135</v>
      </c>
      <c r="D93" s="4">
        <v>104055</v>
      </c>
      <c r="E93" s="4">
        <v>281667.8</v>
      </c>
    </row>
    <row r="94" spans="1:120" ht="12.75">
      <c r="BP94" s="78"/>
      <c r="BQ94" s="78"/>
      <c r="BR94" s="78"/>
      <c r="BS94" s="78"/>
      <c r="BT94" s="78"/>
      <c r="BU94" s="78"/>
      <c r="BV94" s="78"/>
      <c r="BW94" s="78"/>
      <c r="BX94" s="78"/>
      <c r="BY94" s="78"/>
      <c r="BZ94" s="78"/>
      <c r="CA94" s="78"/>
      <c r="CB94" s="78"/>
      <c r="CC94" s="78"/>
      <c r="CD94" s="78"/>
      <c r="CE94" s="78"/>
      <c r="CF94" s="78"/>
      <c r="CG94" s="78"/>
      <c r="CH94" s="78"/>
      <c r="CI94" s="78"/>
      <c r="CJ94" s="78"/>
      <c r="CK94" s="78"/>
      <c r="CL94" s="78"/>
      <c r="CM94" s="78"/>
      <c r="CN94" s="78"/>
      <c r="CO94" s="78"/>
      <c r="CP94" s="78"/>
      <c r="CQ94" s="78"/>
      <c r="CR94" s="78"/>
      <c r="CS94" s="78"/>
      <c r="CT94" s="78"/>
      <c r="CU94" s="78"/>
      <c r="CV94" s="78"/>
      <c r="CW94" s="78"/>
      <c r="CX94" s="78"/>
      <c r="CY94" s="78"/>
      <c r="CZ94" s="78"/>
      <c r="DA94" s="78"/>
      <c r="DB94" s="78"/>
      <c r="DC94" s="78"/>
      <c r="DD94" s="78"/>
      <c r="DE94" s="78"/>
      <c r="DF94" s="78"/>
      <c r="DG94" s="78"/>
      <c r="DH94" s="78"/>
      <c r="DI94" s="78"/>
      <c r="DJ94" s="78"/>
      <c r="DK94" s="78"/>
      <c r="DL94" s="78"/>
      <c r="DM94" s="78"/>
      <c r="DN94" s="78"/>
      <c r="DO94" s="78"/>
      <c r="DP94" s="78"/>
    </row>
    <row r="95" ht="45">
      <c r="E95" s="3" t="s">
        <v>38</v>
      </c>
    </row>
    <row r="96" ht="45">
      <c r="E96" s="3" t="s">
        <v>39</v>
      </c>
    </row>
    <row r="97" ht="15">
      <c r="A97" s="1" t="s">
        <v>1</v>
      </c>
    </row>
    <row r="98" ht="15">
      <c r="B98" s="1" t="s">
        <v>180</v>
      </c>
    </row>
    <row r="99" ht="15">
      <c r="K99" s="3" t="s">
        <v>2</v>
      </c>
    </row>
    <row r="100" spans="2:11" ht="30">
      <c r="B100" s="2" t="s">
        <v>3</v>
      </c>
      <c r="C100" s="2" t="s">
        <v>4</v>
      </c>
      <c r="D100" s="2" t="s">
        <v>181</v>
      </c>
      <c r="E100" s="2" t="s">
        <v>182</v>
      </c>
      <c r="F100" s="2" t="s">
        <v>183</v>
      </c>
      <c r="G100" s="2" t="s">
        <v>184</v>
      </c>
      <c r="H100" s="2" t="s">
        <v>185</v>
      </c>
      <c r="I100" s="2" t="s">
        <v>186</v>
      </c>
      <c r="J100" s="2" t="s">
        <v>187</v>
      </c>
      <c r="K100" s="2" t="s">
        <v>135</v>
      </c>
    </row>
    <row r="101" spans="2:11" ht="15">
      <c r="B101" s="5" t="s">
        <v>40</v>
      </c>
      <c r="C101" s="6" t="s">
        <v>188</v>
      </c>
      <c r="D101" s="4">
        <v>0</v>
      </c>
      <c r="E101" s="4">
        <v>0</v>
      </c>
      <c r="F101" s="4">
        <v>0</v>
      </c>
      <c r="G101" s="4">
        <v>0</v>
      </c>
      <c r="H101" s="4">
        <v>0</v>
      </c>
      <c r="I101" s="4">
        <v>0</v>
      </c>
      <c r="J101" s="4">
        <v>0</v>
      </c>
      <c r="K101" s="4">
        <v>0</v>
      </c>
    </row>
    <row r="102" spans="2:11" ht="15">
      <c r="B102" s="5" t="s">
        <v>189</v>
      </c>
      <c r="C102" s="6" t="s">
        <v>5</v>
      </c>
      <c r="D102" s="4">
        <v>0</v>
      </c>
      <c r="E102" s="4">
        <v>23142375.9</v>
      </c>
      <c r="F102" s="4">
        <v>10179379.7</v>
      </c>
      <c r="G102" s="4">
        <v>1442137.8</v>
      </c>
      <c r="H102" s="4">
        <v>297221</v>
      </c>
      <c r="I102" s="4">
        <v>96774.8</v>
      </c>
      <c r="J102" s="4">
        <v>124117.1</v>
      </c>
      <c r="K102" s="4">
        <v>35282006.3</v>
      </c>
    </row>
    <row r="103" spans="2:11" ht="15">
      <c r="B103" s="5" t="s">
        <v>190</v>
      </c>
      <c r="C103" s="5" t="s">
        <v>166</v>
      </c>
      <c r="D103" s="4">
        <v>0</v>
      </c>
      <c r="E103" s="4">
        <v>4250307.7</v>
      </c>
      <c r="F103" s="4">
        <v>184745.8</v>
      </c>
      <c r="G103" s="4">
        <v>713011.9</v>
      </c>
      <c r="H103" s="4">
        <v>134226.2</v>
      </c>
      <c r="I103" s="4">
        <v>51042.7</v>
      </c>
      <c r="J103" s="4">
        <v>0</v>
      </c>
      <c r="K103" s="4">
        <v>5333334.3</v>
      </c>
    </row>
    <row r="104" spans="2:11" ht="15">
      <c r="B104" s="5" t="s">
        <v>191</v>
      </c>
      <c r="C104" s="5" t="s">
        <v>192</v>
      </c>
      <c r="D104" s="4">
        <v>0</v>
      </c>
      <c r="E104" s="4">
        <v>309535.9</v>
      </c>
      <c r="F104" s="4">
        <v>4681.3</v>
      </c>
      <c r="G104" s="4">
        <v>46101.4</v>
      </c>
      <c r="H104" s="4">
        <v>980</v>
      </c>
      <c r="I104" s="4">
        <v>0</v>
      </c>
      <c r="J104" s="4">
        <v>0</v>
      </c>
      <c r="K104" s="4">
        <v>361298.6</v>
      </c>
    </row>
    <row r="105" spans="2:11" ht="15">
      <c r="B105" s="5" t="s">
        <v>193</v>
      </c>
      <c r="C105" s="5" t="s">
        <v>194</v>
      </c>
      <c r="D105" s="4">
        <v>0</v>
      </c>
      <c r="E105" s="4">
        <v>75221.3</v>
      </c>
      <c r="F105" s="4">
        <v>180064.5</v>
      </c>
      <c r="G105" s="4">
        <v>666910.5</v>
      </c>
      <c r="H105" s="4">
        <v>133246.2</v>
      </c>
      <c r="I105" s="4">
        <v>51042.7</v>
      </c>
      <c r="J105" s="4">
        <v>0</v>
      </c>
      <c r="K105" s="4">
        <v>1106485.2</v>
      </c>
    </row>
    <row r="106" spans="2:11" ht="15">
      <c r="B106" s="5" t="s">
        <v>195</v>
      </c>
      <c r="C106" s="5" t="s">
        <v>196</v>
      </c>
      <c r="D106" s="4">
        <v>0</v>
      </c>
      <c r="E106" s="4">
        <v>3865550.5</v>
      </c>
      <c r="F106" s="4">
        <v>0</v>
      </c>
      <c r="G106" s="4">
        <v>0</v>
      </c>
      <c r="H106" s="4">
        <v>0</v>
      </c>
      <c r="I106" s="4">
        <v>0</v>
      </c>
      <c r="J106" s="4">
        <v>0</v>
      </c>
      <c r="K106" s="4">
        <v>3865550.5</v>
      </c>
    </row>
    <row r="107" spans="2:11" ht="15">
      <c r="B107" s="5" t="s">
        <v>197</v>
      </c>
      <c r="C107" s="5" t="s">
        <v>198</v>
      </c>
      <c r="D107" s="4">
        <v>0</v>
      </c>
      <c r="E107" s="4">
        <v>0</v>
      </c>
      <c r="F107" s="4">
        <v>0</v>
      </c>
      <c r="G107" s="4">
        <v>0</v>
      </c>
      <c r="H107" s="4">
        <v>0</v>
      </c>
      <c r="I107" s="4">
        <v>0</v>
      </c>
      <c r="J107" s="4">
        <v>0</v>
      </c>
      <c r="K107" s="4">
        <v>0</v>
      </c>
    </row>
    <row r="108" spans="2:11" ht="15">
      <c r="B108" s="5" t="s">
        <v>199</v>
      </c>
      <c r="C108" s="5" t="s">
        <v>167</v>
      </c>
      <c r="D108" s="4">
        <v>0</v>
      </c>
      <c r="E108" s="4">
        <v>51647.2</v>
      </c>
      <c r="F108" s="4">
        <v>426768.1</v>
      </c>
      <c r="G108" s="4">
        <v>0</v>
      </c>
      <c r="H108" s="4">
        <v>21634.4</v>
      </c>
      <c r="I108" s="4">
        <v>170</v>
      </c>
      <c r="J108" s="4">
        <v>0</v>
      </c>
      <c r="K108" s="4">
        <v>500219.7</v>
      </c>
    </row>
    <row r="109" spans="2:11" ht="15">
      <c r="B109" s="5" t="s">
        <v>200</v>
      </c>
      <c r="C109" s="5" t="s">
        <v>201</v>
      </c>
      <c r="D109" s="4">
        <v>0</v>
      </c>
      <c r="E109" s="4">
        <v>0</v>
      </c>
      <c r="F109" s="4">
        <v>0</v>
      </c>
      <c r="G109" s="4">
        <v>0</v>
      </c>
      <c r="H109" s="4">
        <v>0</v>
      </c>
      <c r="I109" s="4">
        <v>0</v>
      </c>
      <c r="J109" s="4">
        <v>0</v>
      </c>
      <c r="K109" s="4">
        <v>0</v>
      </c>
    </row>
    <row r="110" spans="2:11" ht="15">
      <c r="B110" s="5" t="s">
        <v>202</v>
      </c>
      <c r="C110" s="5" t="s">
        <v>203</v>
      </c>
      <c r="D110" s="4">
        <v>0</v>
      </c>
      <c r="E110" s="4">
        <v>0</v>
      </c>
      <c r="F110" s="4">
        <v>0</v>
      </c>
      <c r="G110" s="4">
        <v>0</v>
      </c>
      <c r="H110" s="4">
        <v>0</v>
      </c>
      <c r="I110" s="4">
        <v>0</v>
      </c>
      <c r="J110" s="4">
        <v>0</v>
      </c>
      <c r="K110" s="4">
        <v>0</v>
      </c>
    </row>
    <row r="111" spans="2:11" ht="15">
      <c r="B111" s="5" t="s">
        <v>204</v>
      </c>
      <c r="C111" s="5" t="s">
        <v>205</v>
      </c>
      <c r="D111" s="4">
        <v>0</v>
      </c>
      <c r="E111" s="4">
        <v>51647.2</v>
      </c>
      <c r="F111" s="4">
        <v>426768.1</v>
      </c>
      <c r="G111" s="4">
        <v>0</v>
      </c>
      <c r="H111" s="4">
        <v>21634.4</v>
      </c>
      <c r="I111" s="4">
        <v>170</v>
      </c>
      <c r="J111" s="4">
        <v>0</v>
      </c>
      <c r="K111" s="4">
        <v>500219.7</v>
      </c>
    </row>
    <row r="112" spans="2:11" ht="15">
      <c r="B112" s="5" t="s">
        <v>206</v>
      </c>
      <c r="C112" s="5"/>
      <c r="D112" s="4">
        <v>0</v>
      </c>
      <c r="E112" s="4">
        <v>0</v>
      </c>
      <c r="F112" s="4">
        <v>0</v>
      </c>
      <c r="G112" s="4">
        <v>0</v>
      </c>
      <c r="H112" s="4">
        <v>0</v>
      </c>
      <c r="I112" s="4">
        <v>0</v>
      </c>
      <c r="J112" s="4">
        <v>0</v>
      </c>
      <c r="K112" s="4">
        <v>0</v>
      </c>
    </row>
    <row r="113" spans="2:11" ht="15">
      <c r="B113" s="5" t="s">
        <v>207</v>
      </c>
      <c r="C113" s="5" t="s">
        <v>208</v>
      </c>
      <c r="D113" s="4">
        <v>0</v>
      </c>
      <c r="E113" s="4">
        <v>0</v>
      </c>
      <c r="F113" s="4">
        <v>0</v>
      </c>
      <c r="G113" s="4">
        <v>0</v>
      </c>
      <c r="H113" s="4">
        <v>0</v>
      </c>
      <c r="I113" s="4">
        <v>0</v>
      </c>
      <c r="J113" s="4">
        <v>0</v>
      </c>
      <c r="K113" s="4">
        <v>0</v>
      </c>
    </row>
    <row r="114" spans="2:11" ht="30">
      <c r="B114" s="5" t="s">
        <v>209</v>
      </c>
      <c r="C114" s="5" t="s">
        <v>210</v>
      </c>
      <c r="D114" s="4">
        <v>0</v>
      </c>
      <c r="E114" s="4">
        <v>0</v>
      </c>
      <c r="F114" s="4">
        <v>0</v>
      </c>
      <c r="G114" s="4">
        <v>0</v>
      </c>
      <c r="H114" s="4">
        <v>0</v>
      </c>
      <c r="I114" s="4">
        <v>0</v>
      </c>
      <c r="J114" s="4">
        <v>0</v>
      </c>
      <c r="K114" s="4">
        <v>0</v>
      </c>
    </row>
    <row r="115" spans="2:11" ht="15">
      <c r="B115" s="5" t="s">
        <v>211</v>
      </c>
      <c r="C115" s="6" t="s">
        <v>6</v>
      </c>
      <c r="D115" s="4">
        <v>0</v>
      </c>
      <c r="E115" s="4">
        <v>27341036.4</v>
      </c>
      <c r="F115" s="4">
        <v>9937357.4</v>
      </c>
      <c r="G115" s="4">
        <v>2155149.7</v>
      </c>
      <c r="H115" s="4">
        <v>409812.8</v>
      </c>
      <c r="I115" s="4">
        <v>147647.5</v>
      </c>
      <c r="J115" s="4">
        <v>124117.1</v>
      </c>
      <c r="K115" s="4">
        <v>40115120.9</v>
      </c>
    </row>
    <row r="116" spans="2:11" ht="15">
      <c r="B116" s="5" t="s">
        <v>68</v>
      </c>
      <c r="C116" s="6" t="s">
        <v>212</v>
      </c>
      <c r="D116" s="4">
        <v>0</v>
      </c>
      <c r="E116" s="4">
        <v>0</v>
      </c>
      <c r="F116" s="4">
        <v>0</v>
      </c>
      <c r="G116" s="4">
        <v>0</v>
      </c>
      <c r="H116" s="4">
        <v>0</v>
      </c>
      <c r="I116" s="4">
        <v>0</v>
      </c>
      <c r="J116" s="4">
        <v>0</v>
      </c>
      <c r="K116" s="4">
        <v>0</v>
      </c>
    </row>
    <row r="117" spans="2:11" ht="15">
      <c r="B117" s="5" t="s">
        <v>213</v>
      </c>
      <c r="C117" s="5" t="s">
        <v>5</v>
      </c>
      <c r="D117" s="4">
        <v>0</v>
      </c>
      <c r="E117" s="4">
        <v>4676248.5</v>
      </c>
      <c r="F117" s="4">
        <v>5828822.8</v>
      </c>
      <c r="G117" s="4">
        <v>799222.6</v>
      </c>
      <c r="H117" s="4">
        <v>213088.8</v>
      </c>
      <c r="I117" s="4">
        <v>48832.6</v>
      </c>
      <c r="J117" s="4">
        <v>47003.5</v>
      </c>
      <c r="K117" s="4">
        <v>11613218.8</v>
      </c>
    </row>
    <row r="118" spans="2:11" ht="15">
      <c r="B118" s="5" t="s">
        <v>90</v>
      </c>
      <c r="C118" s="5" t="s">
        <v>166</v>
      </c>
      <c r="D118" s="4">
        <v>0</v>
      </c>
      <c r="E118" s="4">
        <v>2453759</v>
      </c>
      <c r="F118" s="4">
        <v>632877.2</v>
      </c>
      <c r="G118" s="4">
        <v>130806.4</v>
      </c>
      <c r="H118" s="4">
        <v>48174.9</v>
      </c>
      <c r="I118" s="4">
        <v>26756</v>
      </c>
      <c r="J118" s="4">
        <v>12847.4</v>
      </c>
      <c r="K118" s="4">
        <v>3305220.9</v>
      </c>
    </row>
    <row r="119" spans="2:11" ht="15">
      <c r="B119" s="5" t="s">
        <v>214</v>
      </c>
      <c r="C119" s="5" t="s">
        <v>215</v>
      </c>
      <c r="D119" s="4">
        <v>0</v>
      </c>
      <c r="E119" s="4">
        <v>2453759</v>
      </c>
      <c r="F119" s="4">
        <v>632877.2</v>
      </c>
      <c r="G119" s="4">
        <v>130806.4</v>
      </c>
      <c r="H119" s="4">
        <v>48174.9</v>
      </c>
      <c r="I119" s="4">
        <v>26756</v>
      </c>
      <c r="J119" s="4">
        <v>12847.4</v>
      </c>
      <c r="K119" s="4">
        <v>3305220.9</v>
      </c>
    </row>
    <row r="120" spans="2:11" ht="15">
      <c r="B120" s="5" t="s">
        <v>216</v>
      </c>
      <c r="C120" s="5" t="s">
        <v>217</v>
      </c>
      <c r="D120" s="4">
        <v>0</v>
      </c>
      <c r="E120" s="4">
        <v>0</v>
      </c>
      <c r="F120" s="4">
        <v>0</v>
      </c>
      <c r="G120" s="4">
        <v>0</v>
      </c>
      <c r="H120" s="4">
        <v>0</v>
      </c>
      <c r="I120" s="4">
        <v>0</v>
      </c>
      <c r="J120" s="4">
        <v>0</v>
      </c>
      <c r="K120" s="4">
        <v>0</v>
      </c>
    </row>
    <row r="121" spans="2:11" ht="15">
      <c r="B121" s="5" t="s">
        <v>218</v>
      </c>
      <c r="C121" s="5" t="s">
        <v>219</v>
      </c>
      <c r="D121" s="4">
        <v>0</v>
      </c>
      <c r="E121" s="4">
        <v>0</v>
      </c>
      <c r="F121" s="4">
        <v>0</v>
      </c>
      <c r="G121" s="4">
        <v>0</v>
      </c>
      <c r="H121" s="4">
        <v>0</v>
      </c>
      <c r="I121" s="4">
        <v>0</v>
      </c>
      <c r="J121" s="4">
        <v>0</v>
      </c>
      <c r="K121" s="4">
        <v>0</v>
      </c>
    </row>
    <row r="122" spans="2:11" ht="15">
      <c r="B122" s="5" t="s">
        <v>220</v>
      </c>
      <c r="C122" s="5" t="s">
        <v>167</v>
      </c>
      <c r="D122" s="4">
        <v>0</v>
      </c>
      <c r="E122" s="4">
        <v>29631.2</v>
      </c>
      <c r="F122" s="4">
        <v>264343.5</v>
      </c>
      <c r="G122" s="4">
        <v>0</v>
      </c>
      <c r="H122" s="4">
        <v>21606.2</v>
      </c>
      <c r="I122" s="4">
        <v>170</v>
      </c>
      <c r="J122" s="4">
        <v>0</v>
      </c>
      <c r="K122" s="4">
        <v>315750.9</v>
      </c>
    </row>
    <row r="123" spans="2:11" ht="30">
      <c r="B123" s="5" t="s">
        <v>221</v>
      </c>
      <c r="C123" s="5" t="s">
        <v>222</v>
      </c>
      <c r="D123" s="4">
        <v>0</v>
      </c>
      <c r="E123" s="4">
        <v>29631.2</v>
      </c>
      <c r="F123" s="4">
        <v>264343.5</v>
      </c>
      <c r="G123" s="4">
        <v>0</v>
      </c>
      <c r="H123" s="4">
        <v>21606.2</v>
      </c>
      <c r="I123" s="4">
        <v>170</v>
      </c>
      <c r="J123" s="4">
        <v>0</v>
      </c>
      <c r="K123" s="4">
        <v>315750.9</v>
      </c>
    </row>
    <row r="124" spans="2:11" ht="15">
      <c r="B124" s="5" t="s">
        <v>223</v>
      </c>
      <c r="C124" s="5" t="s">
        <v>224</v>
      </c>
      <c r="D124" s="4">
        <v>0</v>
      </c>
      <c r="E124" s="4">
        <v>0</v>
      </c>
      <c r="F124" s="4">
        <v>0</v>
      </c>
      <c r="G124" s="4">
        <v>0</v>
      </c>
      <c r="H124" s="4">
        <v>0</v>
      </c>
      <c r="I124" s="4">
        <v>0</v>
      </c>
      <c r="J124" s="4">
        <v>0</v>
      </c>
      <c r="K124" s="4">
        <v>0</v>
      </c>
    </row>
    <row r="125" spans="2:11" ht="15">
      <c r="B125" s="5" t="s">
        <v>225</v>
      </c>
      <c r="C125" s="5" t="s">
        <v>226</v>
      </c>
      <c r="D125" s="4">
        <v>0</v>
      </c>
      <c r="E125" s="4">
        <v>0</v>
      </c>
      <c r="F125" s="4">
        <v>0</v>
      </c>
      <c r="G125" s="4">
        <v>0</v>
      </c>
      <c r="H125" s="4">
        <v>0</v>
      </c>
      <c r="I125" s="4">
        <v>0</v>
      </c>
      <c r="J125" s="4">
        <v>0</v>
      </c>
      <c r="K125" s="4">
        <v>0</v>
      </c>
    </row>
    <row r="126" spans="2:11" ht="15">
      <c r="B126" s="5" t="s">
        <v>227</v>
      </c>
      <c r="C126" s="5" t="s">
        <v>6</v>
      </c>
      <c r="D126" s="4">
        <v>0</v>
      </c>
      <c r="E126" s="4">
        <v>7100376.3</v>
      </c>
      <c r="F126" s="4">
        <v>6197356.5</v>
      </c>
      <c r="G126" s="4">
        <v>930029</v>
      </c>
      <c r="H126" s="4">
        <v>239657.5</v>
      </c>
      <c r="I126" s="4">
        <v>75418.6</v>
      </c>
      <c r="J126" s="4">
        <v>59850.9</v>
      </c>
      <c r="K126" s="4">
        <v>14602688.8</v>
      </c>
    </row>
    <row r="127" spans="2:11" ht="15">
      <c r="B127" s="5" t="s">
        <v>9</v>
      </c>
      <c r="C127" s="6" t="s">
        <v>228</v>
      </c>
      <c r="D127" s="4">
        <v>0</v>
      </c>
      <c r="E127" s="4">
        <v>0</v>
      </c>
      <c r="F127" s="4">
        <v>0</v>
      </c>
      <c r="G127" s="4">
        <v>0</v>
      </c>
      <c r="H127" s="4">
        <v>0</v>
      </c>
      <c r="I127" s="4">
        <v>0</v>
      </c>
      <c r="J127" s="4">
        <v>0</v>
      </c>
      <c r="K127" s="4">
        <v>0</v>
      </c>
    </row>
    <row r="128" spans="2:11" ht="15">
      <c r="B128" s="5" t="s">
        <v>229</v>
      </c>
      <c r="C128" s="5" t="s">
        <v>5</v>
      </c>
      <c r="D128" s="4">
        <v>0</v>
      </c>
      <c r="E128" s="4">
        <v>18466127.4</v>
      </c>
      <c r="F128" s="4">
        <v>4350556.9</v>
      </c>
      <c r="G128" s="4">
        <v>642915.2</v>
      </c>
      <c r="H128" s="4">
        <v>84132.2</v>
      </c>
      <c r="I128" s="4">
        <v>47942.2</v>
      </c>
      <c r="J128" s="4">
        <v>77113.6</v>
      </c>
      <c r="K128" s="4">
        <v>23668787.5</v>
      </c>
    </row>
    <row r="129" spans="2:11" ht="15">
      <c r="B129" s="5" t="s">
        <v>230</v>
      </c>
      <c r="C129" s="5" t="s">
        <v>6</v>
      </c>
      <c r="D129" s="4">
        <v>0</v>
      </c>
      <c r="E129" s="4">
        <v>20240660.1</v>
      </c>
      <c r="F129" s="4">
        <v>3740000.9</v>
      </c>
      <c r="G129" s="4">
        <v>1225120.7</v>
      </c>
      <c r="H129" s="4">
        <v>170155.3</v>
      </c>
      <c r="I129" s="4">
        <v>72228.9</v>
      </c>
      <c r="J129" s="4">
        <v>64266.2</v>
      </c>
      <c r="K129" s="4">
        <v>25512432.1</v>
      </c>
    </row>
    <row r="130" ht="15">
      <c r="B130" s="1" t="s">
        <v>136</v>
      </c>
    </row>
    <row r="131" ht="15">
      <c r="B131" s="3" t="s">
        <v>37</v>
      </c>
    </row>
    <row r="132" spans="1:120" ht="12.75">
      <c r="BP132" s="78"/>
      <c r="BQ132" s="78"/>
      <c r="BR132" s="78"/>
      <c r="BS132" s="78"/>
      <c r="BT132" s="78"/>
      <c r="BU132" s="78"/>
      <c r="BV132" s="78"/>
      <c r="BW132" s="78"/>
      <c r="BX132" s="78"/>
      <c r="BY132" s="78"/>
      <c r="BZ132" s="78"/>
      <c r="CA132" s="78"/>
      <c r="CB132" s="78"/>
      <c r="CC132" s="78"/>
      <c r="CD132" s="78"/>
      <c r="CE132" s="78"/>
      <c r="CF132" s="78"/>
      <c r="CG132" s="78"/>
      <c r="CH132" s="78"/>
      <c r="CI132" s="78"/>
      <c r="CJ132" s="78"/>
      <c r="CK132" s="78"/>
      <c r="CL132" s="78"/>
      <c r="CM132" s="78"/>
      <c r="CN132" s="78"/>
      <c r="CO132" s="78"/>
      <c r="CP132" s="78"/>
      <c r="CQ132" s="78"/>
      <c r="CR132" s="78"/>
      <c r="CS132" s="78"/>
      <c r="CT132" s="78"/>
      <c r="CU132" s="78"/>
      <c r="CV132" s="78"/>
      <c r="CW132" s="78"/>
      <c r="CX132" s="78"/>
      <c r="CY132" s="78"/>
      <c r="CZ132" s="78"/>
      <c r="DA132" s="78"/>
      <c r="DB132" s="78"/>
      <c r="DC132" s="78"/>
      <c r="DD132" s="78"/>
      <c r="DE132" s="78"/>
      <c r="DF132" s="78"/>
      <c r="DG132" s="78"/>
      <c r="DH132" s="78"/>
      <c r="DI132" s="78"/>
      <c r="DJ132" s="78"/>
      <c r="DK132" s="78"/>
      <c r="DL132" s="78"/>
      <c r="DM132" s="78"/>
      <c r="DN132" s="78"/>
      <c r="DO132" s="78"/>
      <c r="DP132" s="78"/>
    </row>
    <row r="133" ht="45">
      <c r="E133" s="3" t="s">
        <v>38</v>
      </c>
    </row>
    <row r="134" ht="45">
      <c r="E134" s="3" t="s">
        <v>39</v>
      </c>
    </row>
    <row r="135" ht="15">
      <c r="A135" s="1" t="s">
        <v>1</v>
      </c>
    </row>
    <row r="136" ht="15">
      <c r="B136" s="1" t="s">
        <v>231</v>
      </c>
    </row>
    <row r="137" ht="15">
      <c r="G137" s="3" t="s">
        <v>2</v>
      </c>
    </row>
    <row r="138" spans="2:7" ht="30">
      <c r="B138" s="2" t="s">
        <v>3</v>
      </c>
      <c r="C138" s="2" t="s">
        <v>4</v>
      </c>
      <c r="D138" s="2" t="s">
        <v>232</v>
      </c>
      <c r="E138" s="2" t="s">
        <v>233</v>
      </c>
      <c r="F138" s="2" t="s">
        <v>234</v>
      </c>
      <c r="G138" s="2" t="s">
        <v>235</v>
      </c>
    </row>
    <row r="139" spans="2:7" ht="15">
      <c r="B139" s="5" t="s">
        <v>40</v>
      </c>
      <c r="C139" s="5" t="s">
        <v>37</v>
      </c>
      <c r="D139" s="4" t="s">
        <v>37</v>
      </c>
      <c r="E139" s="4" t="s">
        <v>37</v>
      </c>
      <c r="F139" s="4" t="s">
        <v>37</v>
      </c>
      <c r="G139" s="4" t="s">
        <v>37</v>
      </c>
    </row>
    <row r="140" spans="2:7" ht="15">
      <c r="B140" s="5" t="s">
        <v>68</v>
      </c>
      <c r="C140" s="6" t="s">
        <v>135</v>
      </c>
      <c r="D140" s="4" t="s">
        <v>37</v>
      </c>
      <c r="E140" s="4" t="s">
        <v>37</v>
      </c>
      <c r="F140" s="4" t="s">
        <v>37</v>
      </c>
      <c r="G140" s="4" t="s">
        <v>37</v>
      </c>
    </row>
    <row r="141" ht="15">
      <c r="B141" s="1" t="s">
        <v>136</v>
      </c>
    </row>
    <row r="142" ht="15">
      <c r="B142" s="3" t="s">
        <v>37</v>
      </c>
    </row>
    <row r="143" spans="1:120" ht="12.75">
      <c r="BP143" s="78"/>
      <c r="BQ143" s="78"/>
      <c r="BR143" s="78"/>
      <c r="BS143" s="78"/>
      <c r="BT143" s="78"/>
      <c r="BU143" s="78"/>
      <c r="BV143" s="78"/>
      <c r="BW143" s="78"/>
      <c r="BX143" s="78"/>
      <c r="BY143" s="78"/>
      <c r="BZ143" s="78"/>
      <c r="CA143" s="78"/>
      <c r="CB143" s="78"/>
      <c r="CC143" s="78"/>
      <c r="CD143" s="78"/>
      <c r="CE143" s="78"/>
      <c r="CF143" s="78"/>
      <c r="CG143" s="78"/>
      <c r="CH143" s="78"/>
      <c r="CI143" s="78"/>
      <c r="CJ143" s="78"/>
      <c r="CK143" s="78"/>
      <c r="CL143" s="78"/>
      <c r="CM143" s="78"/>
      <c r="CN143" s="78"/>
      <c r="CO143" s="78"/>
      <c r="CP143" s="78"/>
      <c r="CQ143" s="78"/>
      <c r="CR143" s="78"/>
      <c r="CS143" s="78"/>
      <c r="CT143" s="78"/>
      <c r="CU143" s="78"/>
      <c r="CV143" s="78"/>
      <c r="CW143" s="78"/>
      <c r="CX143" s="78"/>
      <c r="CY143" s="78"/>
      <c r="CZ143" s="78"/>
      <c r="DA143" s="78"/>
      <c r="DB143" s="78"/>
      <c r="DC143" s="78"/>
      <c r="DD143" s="78"/>
      <c r="DE143" s="78"/>
      <c r="DF143" s="78"/>
      <c r="DG143" s="78"/>
      <c r="DH143" s="78"/>
      <c r="DI143" s="78"/>
      <c r="DJ143" s="78"/>
      <c r="DK143" s="78"/>
      <c r="DL143" s="78"/>
      <c r="DM143" s="78"/>
      <c r="DN143" s="78"/>
      <c r="DO143" s="78"/>
      <c r="DP143" s="78"/>
    </row>
    <row r="144" ht="45">
      <c r="E144" s="3" t="s">
        <v>38</v>
      </c>
    </row>
    <row r="145" ht="45">
      <c r="E145" s="3" t="s">
        <v>39</v>
      </c>
    </row>
    <row r="146" ht="15">
      <c r="A146" s="1" t="s">
        <v>1</v>
      </c>
    </row>
    <row r="147" ht="15">
      <c r="B147" s="1" t="s">
        <v>236</v>
      </c>
    </row>
    <row r="148" ht="15">
      <c r="K148" s="3" t="s">
        <v>2</v>
      </c>
    </row>
    <row r="149" spans="2:11" ht="45">
      <c r="B149" s="2" t="s">
        <v>3</v>
      </c>
      <c r="C149" s="2" t="s">
        <v>4</v>
      </c>
      <c r="D149" s="2" t="s">
        <v>237</v>
      </c>
      <c r="E149" s="2" t="s">
        <v>238</v>
      </c>
      <c r="F149" s="2" t="s">
        <v>239</v>
      </c>
      <c r="G149" s="2" t="s">
        <v>240</v>
      </c>
      <c r="H149" s="2" t="s">
        <v>241</v>
      </c>
      <c r="I149" s="2" t="s">
        <v>242</v>
      </c>
      <c r="J149" s="2" t="s">
        <v>243</v>
      </c>
      <c r="K149" s="2" t="s">
        <v>135</v>
      </c>
    </row>
    <row r="150" spans="2:11" ht="15">
      <c r="B150" s="5" t="s">
        <v>40</v>
      </c>
      <c r="C150" s="6" t="s">
        <v>244</v>
      </c>
      <c r="D150" s="4">
        <v>0</v>
      </c>
      <c r="E150" s="4">
        <v>0</v>
      </c>
      <c r="F150" s="4">
        <v>0</v>
      </c>
      <c r="G150" s="4">
        <v>0</v>
      </c>
      <c r="H150" s="4">
        <v>0</v>
      </c>
      <c r="I150" s="4">
        <v>0</v>
      </c>
      <c r="J150" s="4">
        <v>0</v>
      </c>
      <c r="K150" s="4">
        <v>0</v>
      </c>
    </row>
    <row r="151" spans="2:11" ht="15">
      <c r="B151" s="5" t="s">
        <v>189</v>
      </c>
      <c r="C151" s="5" t="s">
        <v>5</v>
      </c>
      <c r="D151" s="4">
        <v>0</v>
      </c>
      <c r="E151" s="4">
        <v>0</v>
      </c>
      <c r="F151" s="4">
        <v>0</v>
      </c>
      <c r="G151" s="4">
        <v>0</v>
      </c>
      <c r="H151" s="4">
        <v>0</v>
      </c>
      <c r="I151" s="4">
        <v>6585979</v>
      </c>
      <c r="J151" s="4">
        <v>250743</v>
      </c>
      <c r="K151" s="4">
        <v>6606262.7</v>
      </c>
    </row>
    <row r="152" spans="2:11" ht="15">
      <c r="B152" s="5" t="s">
        <v>190</v>
      </c>
      <c r="C152" s="5" t="s">
        <v>166</v>
      </c>
      <c r="D152" s="4">
        <v>0</v>
      </c>
      <c r="E152" s="4">
        <v>0</v>
      </c>
      <c r="F152" s="4">
        <v>0</v>
      </c>
      <c r="G152" s="4">
        <v>0</v>
      </c>
      <c r="H152" s="4">
        <v>0</v>
      </c>
      <c r="I152" s="4">
        <v>0</v>
      </c>
      <c r="J152" s="4">
        <v>14801.3</v>
      </c>
      <c r="K152" s="4">
        <v>14801.3</v>
      </c>
    </row>
    <row r="153" spans="2:11" ht="15">
      <c r="B153" s="5" t="s">
        <v>191</v>
      </c>
      <c r="C153" s="5" t="s">
        <v>192</v>
      </c>
      <c r="D153" s="4">
        <v>0</v>
      </c>
      <c r="E153" s="4">
        <v>0</v>
      </c>
      <c r="F153" s="4">
        <v>0</v>
      </c>
      <c r="G153" s="4">
        <v>0</v>
      </c>
      <c r="H153" s="4">
        <v>0</v>
      </c>
      <c r="I153" s="4">
        <v>0</v>
      </c>
      <c r="J153" s="4">
        <v>0</v>
      </c>
      <c r="K153" s="4">
        <v>0</v>
      </c>
    </row>
    <row r="154" spans="2:11" ht="15">
      <c r="B154" s="5" t="s">
        <v>193</v>
      </c>
      <c r="C154" s="5" t="s">
        <v>194</v>
      </c>
      <c r="D154" s="4">
        <v>0</v>
      </c>
      <c r="E154" s="4">
        <v>0</v>
      </c>
      <c r="F154" s="4">
        <v>0</v>
      </c>
      <c r="G154" s="4">
        <v>0</v>
      </c>
      <c r="H154" s="4">
        <v>0</v>
      </c>
      <c r="I154" s="4">
        <v>0</v>
      </c>
      <c r="J154" s="4">
        <v>14801.3</v>
      </c>
      <c r="K154" s="4">
        <v>14801.3</v>
      </c>
    </row>
    <row r="155" spans="2:11" ht="15">
      <c r="B155" s="5" t="s">
        <v>195</v>
      </c>
      <c r="C155" s="5" t="s">
        <v>196</v>
      </c>
      <c r="D155" s="4">
        <v>0</v>
      </c>
      <c r="E155" s="4">
        <v>0</v>
      </c>
      <c r="F155" s="4">
        <v>0</v>
      </c>
      <c r="G155" s="4">
        <v>0</v>
      </c>
      <c r="H155" s="4">
        <v>0</v>
      </c>
      <c r="I155" s="4">
        <v>0</v>
      </c>
      <c r="J155" s="4">
        <v>0</v>
      </c>
      <c r="K155" s="4">
        <v>0</v>
      </c>
    </row>
    <row r="156" spans="2:11" ht="15">
      <c r="B156" s="5" t="s">
        <v>197</v>
      </c>
      <c r="C156" s="5" t="s">
        <v>198</v>
      </c>
      <c r="D156" s="4">
        <v>0</v>
      </c>
      <c r="E156" s="4">
        <v>0</v>
      </c>
      <c r="F156" s="4">
        <v>0</v>
      </c>
      <c r="G156" s="4">
        <v>0</v>
      </c>
      <c r="H156" s="4">
        <v>0</v>
      </c>
      <c r="I156" s="4">
        <v>0</v>
      </c>
      <c r="J156" s="4">
        <v>0</v>
      </c>
      <c r="K156" s="4">
        <v>0</v>
      </c>
    </row>
    <row r="157" spans="2:11" ht="15">
      <c r="B157" s="5" t="s">
        <v>199</v>
      </c>
      <c r="C157" s="5" t="s">
        <v>167</v>
      </c>
      <c r="D157" s="4">
        <v>0</v>
      </c>
      <c r="E157" s="4">
        <v>0</v>
      </c>
      <c r="F157" s="4">
        <v>0</v>
      </c>
      <c r="G157" s="4">
        <v>0</v>
      </c>
      <c r="H157" s="4">
        <v>0</v>
      </c>
      <c r="I157" s="4">
        <v>0</v>
      </c>
      <c r="J157" s="4">
        <v>600</v>
      </c>
      <c r="K157" s="4">
        <v>600</v>
      </c>
    </row>
    <row r="158" spans="2:11" ht="15">
      <c r="B158" s="5" t="s">
        <v>200</v>
      </c>
      <c r="C158" s="5" t="s">
        <v>245</v>
      </c>
      <c r="D158" s="4">
        <v>0</v>
      </c>
      <c r="E158" s="4">
        <v>0</v>
      </c>
      <c r="F158" s="4">
        <v>0</v>
      </c>
      <c r="G158" s="4">
        <v>0</v>
      </c>
      <c r="H158" s="4">
        <v>0</v>
      </c>
      <c r="I158" s="4">
        <v>0</v>
      </c>
      <c r="J158" s="4">
        <v>0</v>
      </c>
      <c r="K158" s="4">
        <v>0</v>
      </c>
    </row>
    <row r="159" spans="2:11" ht="15">
      <c r="B159" s="5" t="s">
        <v>202</v>
      </c>
      <c r="C159" s="5" t="s">
        <v>246</v>
      </c>
      <c r="D159" s="4">
        <v>0</v>
      </c>
      <c r="E159" s="4">
        <v>0</v>
      </c>
      <c r="F159" s="4">
        <v>0</v>
      </c>
      <c r="G159" s="4">
        <v>0</v>
      </c>
      <c r="H159" s="4">
        <v>0</v>
      </c>
      <c r="I159" s="4">
        <v>0</v>
      </c>
      <c r="J159" s="4">
        <v>0</v>
      </c>
      <c r="K159" s="4">
        <v>0</v>
      </c>
    </row>
    <row r="160" spans="2:11" ht="15">
      <c r="B160" s="5" t="s">
        <v>204</v>
      </c>
      <c r="C160" s="5" t="s">
        <v>247</v>
      </c>
      <c r="D160" s="4">
        <v>0</v>
      </c>
      <c r="E160" s="4">
        <v>0</v>
      </c>
      <c r="F160" s="4">
        <v>0</v>
      </c>
      <c r="G160" s="4">
        <v>0</v>
      </c>
      <c r="H160" s="4">
        <v>0</v>
      </c>
      <c r="I160" s="4">
        <v>0</v>
      </c>
      <c r="J160" s="4">
        <v>600</v>
      </c>
      <c r="K160" s="4">
        <v>600</v>
      </c>
    </row>
    <row r="161" spans="2:11" ht="15">
      <c r="B161" s="5" t="s">
        <v>207</v>
      </c>
      <c r="C161" s="5" t="s">
        <v>6</v>
      </c>
      <c r="D161" s="4">
        <v>0</v>
      </c>
      <c r="E161" s="4">
        <v>0</v>
      </c>
      <c r="F161" s="4">
        <v>0</v>
      </c>
      <c r="G161" s="4">
        <v>0</v>
      </c>
      <c r="H161" s="4">
        <v>0</v>
      </c>
      <c r="I161" s="4">
        <v>6585979</v>
      </c>
      <c r="J161" s="4">
        <v>264944.3</v>
      </c>
      <c r="K161" s="4">
        <v>6850923.3</v>
      </c>
    </row>
    <row r="162" spans="2:11" ht="15">
      <c r="B162" s="5" t="s">
        <v>68</v>
      </c>
      <c r="C162" s="6" t="s">
        <v>248</v>
      </c>
      <c r="D162" s="4">
        <v>0</v>
      </c>
      <c r="E162" s="4">
        <v>0</v>
      </c>
      <c r="F162" s="4">
        <v>0</v>
      </c>
      <c r="G162" s="4">
        <v>0</v>
      </c>
      <c r="H162" s="4">
        <v>0</v>
      </c>
      <c r="I162" s="4">
        <v>0</v>
      </c>
      <c r="J162" s="4">
        <v>0</v>
      </c>
      <c r="K162" s="4">
        <v>0</v>
      </c>
    </row>
    <row r="163" spans="2:11" ht="15">
      <c r="B163" s="5" t="s">
        <v>213</v>
      </c>
      <c r="C163" s="5" t="s">
        <v>5</v>
      </c>
      <c r="D163" s="4">
        <v>0</v>
      </c>
      <c r="E163" s="4">
        <v>0</v>
      </c>
      <c r="F163" s="4">
        <v>0</v>
      </c>
      <c r="G163" s="4">
        <v>0</v>
      </c>
      <c r="H163" s="4">
        <v>0</v>
      </c>
      <c r="I163" s="4">
        <v>0</v>
      </c>
      <c r="J163" s="4">
        <v>117049.5</v>
      </c>
      <c r="K163" s="4">
        <v>117049.5</v>
      </c>
    </row>
    <row r="164" spans="2:11" ht="15">
      <c r="B164" s="5" t="s">
        <v>90</v>
      </c>
      <c r="C164" s="5" t="s">
        <v>166</v>
      </c>
      <c r="D164" s="4">
        <v>0</v>
      </c>
      <c r="E164" s="4">
        <v>0</v>
      </c>
      <c r="F164" s="4">
        <v>0</v>
      </c>
      <c r="G164" s="4">
        <v>0</v>
      </c>
      <c r="H164" s="4">
        <v>0</v>
      </c>
      <c r="I164" s="4">
        <v>0</v>
      </c>
      <c r="J164" s="4">
        <v>63950.4</v>
      </c>
      <c r="K164" s="4">
        <v>63950.4</v>
      </c>
    </row>
    <row r="165" spans="2:11" ht="15">
      <c r="B165" s="5" t="s">
        <v>214</v>
      </c>
      <c r="C165" s="5" t="s">
        <v>249</v>
      </c>
      <c r="D165" s="4">
        <v>0</v>
      </c>
      <c r="E165" s="4">
        <v>0</v>
      </c>
      <c r="F165" s="4">
        <v>0</v>
      </c>
      <c r="G165" s="4">
        <v>0</v>
      </c>
      <c r="H165" s="4">
        <v>0</v>
      </c>
      <c r="I165" s="4">
        <v>0</v>
      </c>
      <c r="J165" s="4">
        <v>63950.4</v>
      </c>
      <c r="K165" s="4">
        <v>63950.4</v>
      </c>
    </row>
    <row r="166" spans="2:11" ht="15">
      <c r="B166" s="5" t="s">
        <v>216</v>
      </c>
      <c r="C166" s="5" t="s">
        <v>217</v>
      </c>
      <c r="D166" s="4">
        <v>0</v>
      </c>
      <c r="E166" s="4">
        <v>0</v>
      </c>
      <c r="F166" s="4">
        <v>0</v>
      </c>
      <c r="G166" s="4">
        <v>0</v>
      </c>
      <c r="H166" s="4">
        <v>0</v>
      </c>
      <c r="I166" s="4">
        <v>0</v>
      </c>
      <c r="J166" s="4">
        <v>0</v>
      </c>
      <c r="K166" s="4">
        <v>0</v>
      </c>
    </row>
    <row r="167" spans="2:11" ht="15">
      <c r="B167" s="5" t="s">
        <v>218</v>
      </c>
      <c r="C167" s="5" t="s">
        <v>250</v>
      </c>
      <c r="D167" s="4">
        <v>0</v>
      </c>
      <c r="E167" s="4">
        <v>0</v>
      </c>
      <c r="F167" s="4">
        <v>0</v>
      </c>
      <c r="G167" s="4">
        <v>0</v>
      </c>
      <c r="H167" s="4">
        <v>0</v>
      </c>
      <c r="I167" s="4">
        <v>0</v>
      </c>
      <c r="J167" s="4">
        <v>0</v>
      </c>
      <c r="K167" s="4">
        <v>0</v>
      </c>
    </row>
    <row r="168" spans="2:11" ht="15">
      <c r="B168" s="5" t="s">
        <v>220</v>
      </c>
      <c r="C168" s="5" t="s">
        <v>141</v>
      </c>
      <c r="D168" s="4">
        <v>0</v>
      </c>
      <c r="E168" s="4">
        <v>0</v>
      </c>
      <c r="F168" s="4">
        <v>0</v>
      </c>
      <c r="G168" s="4">
        <v>0</v>
      </c>
      <c r="H168" s="4">
        <v>0</v>
      </c>
      <c r="I168" s="4">
        <v>0</v>
      </c>
      <c r="J168" s="4">
        <v>600</v>
      </c>
      <c r="K168" s="4">
        <v>600</v>
      </c>
    </row>
    <row r="169" spans="2:11" ht="30">
      <c r="B169" s="5" t="s">
        <v>221</v>
      </c>
      <c r="C169" s="5" t="s">
        <v>251</v>
      </c>
      <c r="D169" s="4">
        <v>0</v>
      </c>
      <c r="E169" s="4">
        <v>0</v>
      </c>
      <c r="F169" s="4">
        <v>0</v>
      </c>
      <c r="G169" s="4">
        <v>0</v>
      </c>
      <c r="H169" s="4">
        <v>0</v>
      </c>
      <c r="I169" s="4">
        <v>0</v>
      </c>
      <c r="J169" s="4">
        <v>600</v>
      </c>
      <c r="K169" s="4">
        <v>600</v>
      </c>
    </row>
    <row r="170" spans="2:11" ht="15">
      <c r="B170" s="5" t="s">
        <v>223</v>
      </c>
      <c r="C170" s="5" t="s">
        <v>224</v>
      </c>
      <c r="D170" s="4">
        <v>0</v>
      </c>
      <c r="E170" s="4">
        <v>0</v>
      </c>
      <c r="F170" s="4">
        <v>0</v>
      </c>
      <c r="G170" s="4">
        <v>0</v>
      </c>
      <c r="H170" s="4">
        <v>0</v>
      </c>
      <c r="I170" s="4">
        <v>0</v>
      </c>
      <c r="J170" s="4">
        <v>0</v>
      </c>
      <c r="K170" s="4">
        <v>0</v>
      </c>
    </row>
    <row r="171" spans="2:11" ht="15">
      <c r="B171" s="5" t="s">
        <v>225</v>
      </c>
      <c r="C171" s="5" t="s">
        <v>226</v>
      </c>
      <c r="D171" s="4">
        <v>0</v>
      </c>
      <c r="E171" s="4">
        <v>0</v>
      </c>
      <c r="F171" s="4">
        <v>0</v>
      </c>
      <c r="G171" s="4">
        <v>0</v>
      </c>
      <c r="H171" s="4">
        <v>0</v>
      </c>
      <c r="I171" s="4">
        <v>0</v>
      </c>
      <c r="J171" s="4">
        <v>0</v>
      </c>
      <c r="K171" s="4">
        <v>0</v>
      </c>
    </row>
    <row r="172" spans="2:11" ht="15">
      <c r="B172" s="5" t="s">
        <v>227</v>
      </c>
      <c r="C172" s="5" t="s">
        <v>6</v>
      </c>
      <c r="D172" s="4">
        <v>0</v>
      </c>
      <c r="E172" s="4">
        <v>0</v>
      </c>
      <c r="F172" s="4">
        <v>0</v>
      </c>
      <c r="G172" s="4">
        <v>0</v>
      </c>
      <c r="H172" s="4">
        <v>0</v>
      </c>
      <c r="I172" s="4">
        <v>0</v>
      </c>
      <c r="J172" s="4">
        <v>180399.9</v>
      </c>
      <c r="K172" s="4">
        <v>180399.9</v>
      </c>
    </row>
    <row r="173" spans="2:11" ht="15">
      <c r="B173" s="5" t="s">
        <v>9</v>
      </c>
      <c r="C173" s="6" t="s">
        <v>228</v>
      </c>
      <c r="D173" s="4">
        <v>0</v>
      </c>
      <c r="E173" s="4">
        <v>0</v>
      </c>
      <c r="F173" s="4">
        <v>0</v>
      </c>
      <c r="G173" s="4">
        <v>0</v>
      </c>
      <c r="H173" s="4">
        <v>0</v>
      </c>
      <c r="I173" s="4">
        <v>0</v>
      </c>
      <c r="J173" s="4">
        <v>0</v>
      </c>
      <c r="K173" s="4">
        <v>0</v>
      </c>
    </row>
    <row r="174" spans="2:11" ht="15">
      <c r="B174" s="5" t="s">
        <v>229</v>
      </c>
      <c r="C174" s="5" t="s">
        <v>5</v>
      </c>
      <c r="D174" s="4">
        <v>0</v>
      </c>
      <c r="E174" s="4">
        <v>0</v>
      </c>
      <c r="F174" s="4">
        <v>0</v>
      </c>
      <c r="G174" s="4">
        <v>0</v>
      </c>
      <c r="H174" s="4">
        <v>0</v>
      </c>
      <c r="I174" s="4">
        <v>6585979</v>
      </c>
      <c r="J174" s="4">
        <v>133693.5</v>
      </c>
      <c r="K174" s="4">
        <v>6719672.4</v>
      </c>
    </row>
    <row r="175" spans="2:11" ht="15">
      <c r="B175" s="5" t="s">
        <v>230</v>
      </c>
      <c r="C175" s="5" t="s">
        <v>6</v>
      </c>
      <c r="D175" s="4">
        <v>0</v>
      </c>
      <c r="E175" s="4">
        <v>0</v>
      </c>
      <c r="F175" s="4">
        <v>0</v>
      </c>
      <c r="G175" s="4">
        <v>0</v>
      </c>
      <c r="H175" s="4">
        <v>0</v>
      </c>
      <c r="I175" s="4">
        <v>6585979</v>
      </c>
      <c r="J175" s="4">
        <v>84544.4</v>
      </c>
      <c r="K175" s="4">
        <v>6670523.4</v>
      </c>
    </row>
    <row r="176" ht="15">
      <c r="B176" s="1" t="s">
        <v>136</v>
      </c>
    </row>
    <row r="177" ht="15">
      <c r="B177" s="3" t="s">
        <v>37</v>
      </c>
    </row>
    <row r="178" spans="1:120" ht="12.75">
      <c r="BP178" s="78"/>
      <c r="BQ178" s="78"/>
      <c r="BR178" s="78"/>
      <c r="BS178" s="78"/>
      <c r="BT178" s="78"/>
      <c r="BU178" s="78"/>
      <c r="BV178" s="78"/>
      <c r="BW178" s="78"/>
      <c r="BX178" s="78"/>
      <c r="BY178" s="78"/>
      <c r="BZ178" s="78"/>
      <c r="CA178" s="78"/>
      <c r="CB178" s="78"/>
      <c r="CC178" s="78"/>
      <c r="CD178" s="78"/>
      <c r="CE178" s="78"/>
      <c r="CF178" s="78"/>
      <c r="CG178" s="78"/>
      <c r="CH178" s="78"/>
      <c r="CI178" s="78"/>
      <c r="CJ178" s="78"/>
      <c r="CK178" s="78"/>
      <c r="CL178" s="78"/>
      <c r="CM178" s="78"/>
      <c r="CN178" s="78"/>
      <c r="CO178" s="78"/>
      <c r="CP178" s="78"/>
      <c r="CQ178" s="78"/>
      <c r="CR178" s="78"/>
      <c r="CS178" s="78"/>
      <c r="CT178" s="78"/>
      <c r="CU178" s="78"/>
      <c r="CV178" s="78"/>
      <c r="CW178" s="78"/>
      <c r="CX178" s="78"/>
      <c r="CY178" s="78"/>
      <c r="CZ178" s="78"/>
      <c r="DA178" s="78"/>
      <c r="DB178" s="78"/>
      <c r="DC178" s="78"/>
      <c r="DD178" s="78"/>
      <c r="DE178" s="78"/>
      <c r="DF178" s="78"/>
      <c r="DG178" s="78"/>
      <c r="DH178" s="78"/>
      <c r="DI178" s="78"/>
      <c r="DJ178" s="78"/>
      <c r="DK178" s="78"/>
      <c r="DL178" s="78"/>
      <c r="DM178" s="78"/>
      <c r="DN178" s="78"/>
      <c r="DO178" s="78"/>
      <c r="DP178" s="78"/>
    </row>
    <row r="179" ht="45">
      <c r="E179" s="3" t="s">
        <v>38</v>
      </c>
    </row>
    <row r="180" ht="45">
      <c r="E180" s="3" t="s">
        <v>39</v>
      </c>
    </row>
    <row r="181" ht="15">
      <c r="A181" s="1" t="s">
        <v>1</v>
      </c>
    </row>
    <row r="182" ht="15">
      <c r="B182" s="1" t="s">
        <v>252</v>
      </c>
    </row>
    <row r="183" ht="15">
      <c r="I183" s="3" t="s">
        <v>2</v>
      </c>
    </row>
    <row r="184" spans="2:9" ht="15">
      <c r="B184" s="2" t="s">
        <v>3</v>
      </c>
      <c r="C184" s="2" t="s">
        <v>4</v>
      </c>
      <c r="D184" s="2" t="s">
        <v>253</v>
      </c>
      <c r="E184" s="2" t="s">
        <v>254</v>
      </c>
      <c r="F184" s="2" t="s">
        <v>255</v>
      </c>
      <c r="G184" s="2" t="s">
        <v>256</v>
      </c>
      <c r="H184" s="2" t="s">
        <v>255</v>
      </c>
      <c r="I184" s="2" t="s">
        <v>256</v>
      </c>
    </row>
    <row r="185" spans="2:9" ht="15">
      <c r="B185" s="5" t="s">
        <v>40</v>
      </c>
      <c r="C185" s="5" t="s">
        <v>257</v>
      </c>
      <c r="D185" s="4" t="s">
        <v>258</v>
      </c>
      <c r="E185" s="4" t="s">
        <v>37</v>
      </c>
      <c r="F185" s="4" t="s">
        <v>127</v>
      </c>
      <c r="G185" s="4" t="s">
        <v>259</v>
      </c>
      <c r="H185" s="4" t="s">
        <v>127</v>
      </c>
      <c r="I185" s="4" t="s">
        <v>260</v>
      </c>
    </row>
    <row r="186" spans="2:9" ht="15">
      <c r="B186" s="5" t="s">
        <v>68</v>
      </c>
      <c r="C186" s="6" t="s">
        <v>135</v>
      </c>
      <c r="D186" s="4" t="s">
        <v>258</v>
      </c>
      <c r="E186" s="4" t="s">
        <v>37</v>
      </c>
      <c r="F186" s="4" t="s">
        <v>258</v>
      </c>
      <c r="G186" s="4" t="s">
        <v>259</v>
      </c>
      <c r="H186" s="4" t="s">
        <v>258</v>
      </c>
      <c r="I186" s="4" t="s">
        <v>260</v>
      </c>
    </row>
    <row r="187" ht="15">
      <c r="B187" s="1" t="s">
        <v>136</v>
      </c>
    </row>
    <row r="188" ht="15">
      <c r="B188" s="3" t="s">
        <v>37</v>
      </c>
    </row>
    <row r="189" spans="1:120" ht="12.75">
      <c r="BP189" s="78"/>
      <c r="BQ189" s="78"/>
      <c r="BR189" s="78"/>
      <c r="BS189" s="78"/>
      <c r="BT189" s="78"/>
      <c r="BU189" s="78"/>
      <c r="BV189" s="78"/>
      <c r="BW189" s="78"/>
      <c r="BX189" s="78"/>
      <c r="BY189" s="78"/>
      <c r="BZ189" s="78"/>
      <c r="CA189" s="78"/>
      <c r="CB189" s="78"/>
      <c r="CC189" s="78"/>
      <c r="CD189" s="78"/>
      <c r="CE189" s="78"/>
      <c r="CF189" s="78"/>
      <c r="CG189" s="78"/>
      <c r="CH189" s="78"/>
      <c r="CI189" s="78"/>
      <c r="CJ189" s="78"/>
      <c r="CK189" s="78"/>
      <c r="CL189" s="78"/>
      <c r="CM189" s="78"/>
      <c r="CN189" s="78"/>
      <c r="CO189" s="78"/>
      <c r="CP189" s="78"/>
      <c r="CQ189" s="78"/>
      <c r="CR189" s="78"/>
      <c r="CS189" s="78"/>
      <c r="CT189" s="78"/>
      <c r="CU189" s="78"/>
      <c r="CV189" s="78"/>
      <c r="CW189" s="78"/>
      <c r="CX189" s="78"/>
      <c r="CY189" s="78"/>
      <c r="CZ189" s="78"/>
      <c r="DA189" s="78"/>
      <c r="DB189" s="78"/>
      <c r="DC189" s="78"/>
      <c r="DD189" s="78"/>
      <c r="DE189" s="78"/>
      <c r="DF189" s="78"/>
      <c r="DG189" s="78"/>
      <c r="DH189" s="78"/>
      <c r="DI189" s="78"/>
      <c r="DJ189" s="78"/>
      <c r="DK189" s="78"/>
      <c r="DL189" s="78"/>
      <c r="DM189" s="78"/>
      <c r="DN189" s="78"/>
      <c r="DO189" s="78"/>
      <c r="DP189" s="78"/>
    </row>
    <row r="190" ht="45">
      <c r="E190" s="3" t="s">
        <v>38</v>
      </c>
    </row>
    <row r="191" ht="45">
      <c r="E191" s="3" t="s">
        <v>39</v>
      </c>
    </row>
    <row r="192" ht="15">
      <c r="A192" s="1" t="s">
        <v>1</v>
      </c>
    </row>
    <row r="193" ht="15">
      <c r="B193" s="1" t="s">
        <v>261</v>
      </c>
    </row>
    <row r="194" ht="15">
      <c r="G194" s="3" t="s">
        <v>2</v>
      </c>
    </row>
    <row r="195" spans="2:7" ht="45">
      <c r="B195" s="2" t="s">
        <v>3</v>
      </c>
      <c r="C195" s="2" t="s">
        <v>4</v>
      </c>
      <c r="D195" s="2" t="s">
        <v>262</v>
      </c>
      <c r="E195" s="2" t="s">
        <v>263</v>
      </c>
      <c r="F195" s="2" t="s">
        <v>262</v>
      </c>
      <c r="G195" s="2" t="s">
        <v>263</v>
      </c>
    </row>
    <row r="196" spans="2:7" ht="15">
      <c r="B196" s="5" t="s">
        <v>40</v>
      </c>
      <c r="C196" s="5"/>
      <c r="D196" s="4" t="s">
        <v>258</v>
      </c>
      <c r="E196" s="4" t="s">
        <v>258</v>
      </c>
      <c r="F196" s="4" t="s">
        <v>258</v>
      </c>
      <c r="G196" s="4" t="s">
        <v>258</v>
      </c>
    </row>
    <row r="197" spans="2:7" ht="15">
      <c r="B197" s="5" t="s">
        <v>37</v>
      </c>
      <c r="C197" s="6" t="s">
        <v>135</v>
      </c>
      <c r="D197" s="4" t="s">
        <v>258</v>
      </c>
      <c r="E197" s="4" t="s">
        <v>258</v>
      </c>
      <c r="F197" s="4" t="s">
        <v>258</v>
      </c>
      <c r="G197" s="4" t="s">
        <v>258</v>
      </c>
    </row>
    <row r="198" spans="1:120" ht="12.75">
      <c r="BP198" s="78"/>
      <c r="BQ198" s="78"/>
      <c r="BR198" s="78"/>
      <c r="BS198" s="78"/>
      <c r="BT198" s="78"/>
      <c r="BU198" s="78"/>
      <c r="BV198" s="78"/>
      <c r="BW198" s="78"/>
      <c r="BX198" s="78"/>
      <c r="BY198" s="78"/>
      <c r="BZ198" s="78"/>
      <c r="CA198" s="78"/>
      <c r="CB198" s="78"/>
      <c r="CC198" s="78"/>
      <c r="CD198" s="78"/>
      <c r="CE198" s="78"/>
      <c r="CF198" s="78"/>
      <c r="CG198" s="78"/>
      <c r="CH198" s="78"/>
      <c r="CI198" s="78"/>
      <c r="CJ198" s="78"/>
      <c r="CK198" s="78"/>
      <c r="CL198" s="78"/>
      <c r="CM198" s="78"/>
      <c r="CN198" s="78"/>
      <c r="CO198" s="78"/>
      <c r="CP198" s="78"/>
      <c r="CQ198" s="78"/>
      <c r="CR198" s="78"/>
      <c r="CS198" s="78"/>
      <c r="CT198" s="78"/>
      <c r="CU198" s="78"/>
      <c r="CV198" s="78"/>
      <c r="CW198" s="78"/>
      <c r="CX198" s="78"/>
      <c r="CY198" s="78"/>
      <c r="CZ198" s="78"/>
      <c r="DA198" s="78"/>
      <c r="DB198" s="78"/>
      <c r="DC198" s="78"/>
      <c r="DD198" s="78"/>
      <c r="DE198" s="78"/>
      <c r="DF198" s="78"/>
      <c r="DG198" s="78"/>
      <c r="DH198" s="78"/>
      <c r="DI198" s="78"/>
      <c r="DJ198" s="78"/>
      <c r="DK198" s="78"/>
      <c r="DL198" s="78"/>
      <c r="DM198" s="78"/>
      <c r="DN198" s="78"/>
      <c r="DO198" s="78"/>
      <c r="DP198" s="78"/>
    </row>
    <row r="199" ht="45">
      <c r="E199" s="3" t="s">
        <v>38</v>
      </c>
    </row>
    <row r="200" ht="45">
      <c r="E200" s="3" t="s">
        <v>39</v>
      </c>
    </row>
    <row r="201" ht="15">
      <c r="A201" s="1" t="s">
        <v>1</v>
      </c>
    </row>
    <row r="202" ht="15">
      <c r="B202" s="1" t="s">
        <v>264</v>
      </c>
    </row>
    <row r="203" ht="15">
      <c r="E203" s="3" t="s">
        <v>2</v>
      </c>
    </row>
    <row r="204" spans="2:5" ht="30">
      <c r="B204" s="2" t="s">
        <v>3</v>
      </c>
      <c r="C204" s="2" t="s">
        <v>4</v>
      </c>
      <c r="D204" s="2" t="s">
        <v>6</v>
      </c>
      <c r="E204" s="2" t="s">
        <v>6</v>
      </c>
    </row>
    <row r="205" spans="2:5" ht="15">
      <c r="B205" s="5" t="s">
        <v>40</v>
      </c>
      <c r="C205" s="5" t="s">
        <v>37</v>
      </c>
      <c r="D205" s="4">
        <v>0</v>
      </c>
      <c r="E205" s="4">
        <v>0</v>
      </c>
    </row>
    <row r="206" spans="2:5" ht="15">
      <c r="B206" s="5" t="s">
        <v>37</v>
      </c>
      <c r="C206" s="6" t="s">
        <v>135</v>
      </c>
      <c r="D206" s="4">
        <v>0</v>
      </c>
      <c r="E206" s="4">
        <v>0</v>
      </c>
    </row>
    <row r="207" ht="15">
      <c r="B207" s="1" t="s">
        <v>136</v>
      </c>
    </row>
    <row r="208" ht="15">
      <c r="B208" s="3" t="s">
        <v>37</v>
      </c>
    </row>
    <row r="209" spans="1:120" ht="12.75">
      <c r="BP209" s="78"/>
      <c r="BQ209" s="78"/>
      <c r="BR209" s="78"/>
      <c r="BS209" s="78"/>
      <c r="BT209" s="78"/>
      <c r="BU209" s="78"/>
      <c r="BV209" s="78"/>
      <c r="BW209" s="78"/>
      <c r="BX209" s="78"/>
      <c r="BY209" s="78"/>
      <c r="BZ209" s="78"/>
      <c r="CA209" s="78"/>
      <c r="CB209" s="78"/>
      <c r="CC209" s="78"/>
      <c r="CD209" s="78"/>
      <c r="CE209" s="78"/>
      <c r="CF209" s="78"/>
      <c r="CG209" s="78"/>
      <c r="CH209" s="78"/>
      <c r="CI209" s="78"/>
      <c r="CJ209" s="78"/>
      <c r="CK209" s="78"/>
      <c r="CL209" s="78"/>
      <c r="CM209" s="78"/>
      <c r="CN209" s="78"/>
      <c r="CO209" s="78"/>
      <c r="CP209" s="78"/>
      <c r="CQ209" s="78"/>
      <c r="CR209" s="78"/>
      <c r="CS209" s="78"/>
      <c r="CT209" s="78"/>
      <c r="CU209" s="78"/>
      <c r="CV209" s="78"/>
      <c r="CW209" s="78"/>
      <c r="CX209" s="78"/>
      <c r="CY209" s="78"/>
      <c r="CZ209" s="78"/>
      <c r="DA209" s="78"/>
      <c r="DB209" s="78"/>
      <c r="DC209" s="78"/>
      <c r="DD209" s="78"/>
      <c r="DE209" s="78"/>
      <c r="DF209" s="78"/>
      <c r="DG209" s="78"/>
      <c r="DH209" s="78"/>
      <c r="DI209" s="78"/>
      <c r="DJ209" s="78"/>
      <c r="DK209" s="78"/>
      <c r="DL209" s="78"/>
      <c r="DM209" s="78"/>
      <c r="DN209" s="78"/>
      <c r="DO209" s="78"/>
      <c r="DP209" s="78"/>
    </row>
    <row r="210" ht="45">
      <c r="E210" s="3" t="s">
        <v>38</v>
      </c>
    </row>
    <row r="211" ht="45">
      <c r="E211" s="3" t="s">
        <v>39</v>
      </c>
    </row>
    <row r="212" ht="15">
      <c r="A212" s="1" t="s">
        <v>1</v>
      </c>
    </row>
    <row r="213" ht="15">
      <c r="B213" s="1" t="s">
        <v>265</v>
      </c>
    </row>
    <row r="214" ht="15">
      <c r="E214" s="3" t="s">
        <v>2</v>
      </c>
    </row>
    <row r="215" spans="2:5" ht="30">
      <c r="B215" s="2" t="s">
        <v>3</v>
      </c>
      <c r="C215" s="2" t="s">
        <v>4</v>
      </c>
      <c r="D215" s="2" t="s">
        <v>6</v>
      </c>
      <c r="E215" s="2" t="s">
        <v>6</v>
      </c>
    </row>
    <row r="216" spans="2:5" ht="15">
      <c r="B216" s="5" t="s">
        <v>7</v>
      </c>
      <c r="C216" s="5" t="s">
        <v>266</v>
      </c>
      <c r="D216" s="4">
        <v>368049.4</v>
      </c>
      <c r="E216" s="4">
        <v>803054.5</v>
      </c>
    </row>
    <row r="217" spans="2:5" ht="15">
      <c r="B217" s="5" t="s">
        <v>8</v>
      </c>
      <c r="C217" s="5" t="s">
        <v>267</v>
      </c>
      <c r="D217" s="4">
        <v>0</v>
      </c>
      <c r="E217" s="4">
        <v>0</v>
      </c>
    </row>
    <row r="218" spans="2:5" ht="15">
      <c r="B218" s="5" t="s">
        <v>268</v>
      </c>
      <c r="C218" s="5" t="s">
        <v>269</v>
      </c>
      <c r="D218" s="4">
        <v>0</v>
      </c>
      <c r="E218" s="4">
        <v>0</v>
      </c>
    </row>
    <row r="219" spans="2:5" ht="15">
      <c r="B219" s="5" t="s">
        <v>268</v>
      </c>
      <c r="C219" s="5" t="s">
        <v>270</v>
      </c>
      <c r="D219" s="4">
        <v>0</v>
      </c>
      <c r="E219" s="4">
        <v>0</v>
      </c>
    </row>
    <row r="220" spans="2:5" ht="15">
      <c r="B220" s="5" t="s">
        <v>37</v>
      </c>
      <c r="C220" s="6" t="s">
        <v>135</v>
      </c>
      <c r="D220" s="4">
        <v>368049.4</v>
      </c>
      <c r="E220" s="4">
        <v>803054.5</v>
      </c>
    </row>
    <row r="221" spans="1:120" ht="12.75">
      <c r="BP221" s="78"/>
      <c r="BQ221" s="78"/>
      <c r="BR221" s="78"/>
      <c r="BS221" s="78"/>
      <c r="BT221" s="78"/>
      <c r="BU221" s="78"/>
      <c r="BV221" s="78"/>
      <c r="BW221" s="78"/>
      <c r="BX221" s="78"/>
      <c r="BY221" s="78"/>
      <c r="BZ221" s="78"/>
      <c r="CA221" s="78"/>
      <c r="CB221" s="78"/>
      <c r="CC221" s="78"/>
      <c r="CD221" s="78"/>
      <c r="CE221" s="78"/>
      <c r="CF221" s="78"/>
      <c r="CG221" s="78"/>
      <c r="CH221" s="78"/>
      <c r="CI221" s="78"/>
      <c r="CJ221" s="78"/>
      <c r="CK221" s="78"/>
      <c r="CL221" s="78"/>
      <c r="CM221" s="78"/>
      <c r="CN221" s="78"/>
      <c r="CO221" s="78"/>
      <c r="CP221" s="78"/>
      <c r="CQ221" s="78"/>
      <c r="CR221" s="78"/>
      <c r="CS221" s="78"/>
      <c r="CT221" s="78"/>
      <c r="CU221" s="78"/>
      <c r="CV221" s="78"/>
      <c r="CW221" s="78"/>
      <c r="CX221" s="78"/>
      <c r="CY221" s="78"/>
      <c r="CZ221" s="78"/>
      <c r="DA221" s="78"/>
      <c r="DB221" s="78"/>
      <c r="DC221" s="78"/>
      <c r="DD221" s="78"/>
      <c r="DE221" s="78"/>
      <c r="DF221" s="78"/>
      <c r="DG221" s="78"/>
      <c r="DH221" s="78"/>
      <c r="DI221" s="78"/>
      <c r="DJ221" s="78"/>
      <c r="DK221" s="78"/>
      <c r="DL221" s="78"/>
      <c r="DM221" s="78"/>
      <c r="DN221" s="78"/>
      <c r="DO221" s="78"/>
      <c r="DP221" s="78"/>
    </row>
    <row r="222" ht="45">
      <c r="E222" s="3" t="s">
        <v>38</v>
      </c>
    </row>
    <row r="223" ht="45">
      <c r="E223" s="3" t="s">
        <v>39</v>
      </c>
    </row>
    <row r="224" ht="15">
      <c r="A224" s="1" t="s">
        <v>1</v>
      </c>
    </row>
    <row r="225" ht="15">
      <c r="B225" s="1" t="s">
        <v>271</v>
      </c>
    </row>
    <row r="226" ht="15">
      <c r="E226" s="3" t="s">
        <v>2</v>
      </c>
    </row>
    <row r="227" spans="2:5" ht="30">
      <c r="B227" s="2" t="s">
        <v>3</v>
      </c>
      <c r="C227" s="2" t="s">
        <v>4</v>
      </c>
      <c r="D227" s="2" t="s">
        <v>6</v>
      </c>
      <c r="E227" s="2" t="s">
        <v>6</v>
      </c>
    </row>
    <row r="228" spans="2:5" ht="15">
      <c r="B228" s="5" t="s">
        <v>7</v>
      </c>
      <c r="C228" s="5" t="s">
        <v>272</v>
      </c>
      <c r="D228" s="4">
        <v>0</v>
      </c>
      <c r="E228" s="4">
        <v>0</v>
      </c>
    </row>
    <row r="229" spans="2:5" ht="15">
      <c r="B229" s="5" t="s">
        <v>8</v>
      </c>
      <c r="C229" s="5" t="s">
        <v>273</v>
      </c>
      <c r="D229" s="4">
        <v>665350.1</v>
      </c>
      <c r="E229" s="4">
        <v>694536.9</v>
      </c>
    </row>
    <row r="230" spans="2:5" ht="15">
      <c r="B230" s="5" t="s">
        <v>268</v>
      </c>
      <c r="C230" s="5" t="s">
        <v>274</v>
      </c>
      <c r="D230" s="4">
        <v>9544.5</v>
      </c>
      <c r="E230" s="4">
        <v>80672.8</v>
      </c>
    </row>
    <row r="231" spans="2:5" ht="15">
      <c r="B231" s="5" t="s">
        <v>10</v>
      </c>
      <c r="C231" s="5" t="s">
        <v>275</v>
      </c>
      <c r="D231" s="4">
        <v>0</v>
      </c>
      <c r="E231" s="4">
        <v>0</v>
      </c>
    </row>
    <row r="232" spans="2:5" ht="15">
      <c r="B232" s="5" t="s">
        <v>11</v>
      </c>
      <c r="C232" s="5" t="s">
        <v>276</v>
      </c>
      <c r="D232" s="4">
        <v>34.4</v>
      </c>
      <c r="E232" s="4">
        <v>18990.2</v>
      </c>
    </row>
    <row r="233" spans="2:5" ht="15">
      <c r="B233" s="5" t="s">
        <v>12</v>
      </c>
      <c r="C233" s="5" t="s">
        <v>277</v>
      </c>
      <c r="D233" s="4">
        <v>10966.7</v>
      </c>
      <c r="E233" s="4">
        <v>74975.5</v>
      </c>
    </row>
    <row r="234" spans="2:5" ht="15">
      <c r="B234" s="5" t="s">
        <v>12</v>
      </c>
      <c r="C234" s="5" t="s">
        <v>278</v>
      </c>
      <c r="D234" s="4">
        <v>0</v>
      </c>
      <c r="E234" s="4">
        <v>0</v>
      </c>
    </row>
    <row r="235" spans="2:5" ht="15">
      <c r="B235" s="5" t="s">
        <v>12</v>
      </c>
      <c r="C235" s="5" t="s">
        <v>279</v>
      </c>
      <c r="D235" s="4">
        <v>9742.8</v>
      </c>
      <c r="E235" s="4">
        <v>14489.1</v>
      </c>
    </row>
    <row r="236" spans="2:5" ht="15">
      <c r="B236" s="5" t="s">
        <v>12</v>
      </c>
      <c r="C236" s="5" t="s">
        <v>280</v>
      </c>
      <c r="D236" s="4">
        <v>18161.4</v>
      </c>
      <c r="E236" s="4">
        <v>10359.9</v>
      </c>
    </row>
    <row r="237" spans="2:5" ht="15">
      <c r="B237" s="5" t="s">
        <v>37</v>
      </c>
      <c r="C237" s="6" t="s">
        <v>135</v>
      </c>
      <c r="D237" s="4">
        <v>713799.9</v>
      </c>
      <c r="E237" s="4">
        <v>894024.4</v>
      </c>
    </row>
    <row r="238" spans="1:120" ht="12.75">
      <c r="BP238" s="78"/>
      <c r="BQ238" s="78"/>
      <c r="BR238" s="78"/>
      <c r="BS238" s="78"/>
      <c r="BT238" s="78"/>
      <c r="BU238" s="78"/>
      <c r="BV238" s="78"/>
      <c r="BW238" s="78"/>
      <c r="BX238" s="78"/>
      <c r="BY238" s="78"/>
      <c r="BZ238" s="78"/>
      <c r="CA238" s="78"/>
      <c r="CB238" s="78"/>
      <c r="CC238" s="78"/>
      <c r="CD238" s="78"/>
      <c r="CE238" s="78"/>
      <c r="CF238" s="78"/>
      <c r="CG238" s="78"/>
      <c r="CH238" s="78"/>
      <c r="CI238" s="78"/>
      <c r="CJ238" s="78"/>
      <c r="CK238" s="78"/>
      <c r="CL238" s="78"/>
      <c r="CM238" s="78"/>
      <c r="CN238" s="78"/>
      <c r="CO238" s="78"/>
      <c r="CP238" s="78"/>
      <c r="CQ238" s="78"/>
      <c r="CR238" s="78"/>
      <c r="CS238" s="78"/>
      <c r="CT238" s="78"/>
      <c r="CU238" s="78"/>
      <c r="CV238" s="78"/>
      <c r="CW238" s="78"/>
      <c r="CX238" s="78"/>
      <c r="CY238" s="78"/>
      <c r="CZ238" s="78"/>
      <c r="DA238" s="78"/>
      <c r="DB238" s="78"/>
      <c r="DC238" s="78"/>
      <c r="DD238" s="78"/>
      <c r="DE238" s="78"/>
      <c r="DF238" s="78"/>
      <c r="DG238" s="78"/>
      <c r="DH238" s="78"/>
      <c r="DI238" s="78"/>
      <c r="DJ238" s="78"/>
      <c r="DK238" s="78"/>
      <c r="DL238" s="78"/>
      <c r="DM238" s="78"/>
      <c r="DN238" s="78"/>
      <c r="DO238" s="78"/>
      <c r="DP238" s="78"/>
    </row>
    <row r="239" ht="45">
      <c r="E239" s="3" t="s">
        <v>38</v>
      </c>
    </row>
    <row r="240" ht="45">
      <c r="E240" s="3" t="s">
        <v>39</v>
      </c>
    </row>
    <row r="241" ht="15">
      <c r="A241" s="1" t="s">
        <v>1</v>
      </c>
    </row>
    <row r="242" ht="15">
      <c r="B242" s="1" t="s">
        <v>281</v>
      </c>
    </row>
    <row r="243" ht="15">
      <c r="G243" s="3" t="s">
        <v>2</v>
      </c>
    </row>
    <row r="244" spans="2:7" ht="15">
      <c r="B244" s="2" t="s">
        <v>3</v>
      </c>
      <c r="C244" s="2" t="s">
        <v>4</v>
      </c>
      <c r="D244" s="2" t="s">
        <v>282</v>
      </c>
      <c r="E244" s="2" t="s">
        <v>283</v>
      </c>
      <c r="F244" s="2" t="s">
        <v>282</v>
      </c>
      <c r="G244" s="2" t="s">
        <v>283</v>
      </c>
    </row>
    <row r="245" spans="2:7" ht="15">
      <c r="B245" s="5" t="s">
        <v>7</v>
      </c>
      <c r="C245" s="5" t="s">
        <v>266</v>
      </c>
      <c r="D245" s="4">
        <v>0</v>
      </c>
      <c r="E245" s="4">
        <v>0</v>
      </c>
      <c r="F245" s="4">
        <v>0</v>
      </c>
      <c r="G245" s="4">
        <v>0</v>
      </c>
    </row>
    <row r="246" spans="2:7" ht="15">
      <c r="B246" s="5" t="s">
        <v>8</v>
      </c>
      <c r="C246" s="5" t="s">
        <v>267</v>
      </c>
      <c r="D246" s="4">
        <v>0</v>
      </c>
      <c r="E246" s="4">
        <v>0</v>
      </c>
      <c r="F246" s="4">
        <v>0</v>
      </c>
      <c r="G246" s="4">
        <v>0</v>
      </c>
    </row>
    <row r="247" spans="2:7" ht="15">
      <c r="B247" s="5" t="s">
        <v>268</v>
      </c>
      <c r="C247" s="5"/>
      <c r="D247" s="4">
        <v>0</v>
      </c>
      <c r="E247" s="4">
        <v>0</v>
      </c>
      <c r="F247" s="4">
        <v>0</v>
      </c>
      <c r="G247" s="4">
        <v>0</v>
      </c>
    </row>
    <row r="248" spans="2:7" ht="15">
      <c r="B248" s="5" t="s">
        <v>37</v>
      </c>
      <c r="C248" s="6" t="s">
        <v>135</v>
      </c>
      <c r="D248" s="4">
        <v>0</v>
      </c>
      <c r="E248" s="4">
        <v>0</v>
      </c>
      <c r="F248" s="4">
        <v>0</v>
      </c>
      <c r="G248" s="4">
        <v>0</v>
      </c>
    </row>
    <row r="249" spans="1:120" ht="12.75">
      <c r="BP249" s="78"/>
      <c r="BQ249" s="78"/>
      <c r="BR249" s="78"/>
      <c r="BS249" s="78"/>
      <c r="BT249" s="78"/>
      <c r="BU249" s="78"/>
      <c r="BV249" s="78"/>
      <c r="BW249" s="78"/>
      <c r="BX249" s="78"/>
      <c r="BY249" s="78"/>
      <c r="BZ249" s="78"/>
      <c r="CA249" s="78"/>
      <c r="CB249" s="78"/>
      <c r="CC249" s="78"/>
      <c r="CD249" s="78"/>
      <c r="CE249" s="78"/>
      <c r="CF249" s="78"/>
      <c r="CG249" s="78"/>
      <c r="CH249" s="78"/>
      <c r="CI249" s="78"/>
      <c r="CJ249" s="78"/>
      <c r="CK249" s="78"/>
      <c r="CL249" s="78"/>
      <c r="CM249" s="78"/>
      <c r="CN249" s="78"/>
      <c r="CO249" s="78"/>
      <c r="CP249" s="78"/>
      <c r="CQ249" s="78"/>
      <c r="CR249" s="78"/>
      <c r="CS249" s="78"/>
      <c r="CT249" s="78"/>
      <c r="CU249" s="78"/>
      <c r="CV249" s="78"/>
      <c r="CW249" s="78"/>
      <c r="CX249" s="78"/>
      <c r="CY249" s="78"/>
      <c r="CZ249" s="78"/>
      <c r="DA249" s="78"/>
      <c r="DB249" s="78"/>
      <c r="DC249" s="78"/>
      <c r="DD249" s="78"/>
      <c r="DE249" s="78"/>
      <c r="DF249" s="78"/>
      <c r="DG249" s="78"/>
      <c r="DH249" s="78"/>
      <c r="DI249" s="78"/>
      <c r="DJ249" s="78"/>
      <c r="DK249" s="78"/>
      <c r="DL249" s="78"/>
      <c r="DM249" s="78"/>
      <c r="DN249" s="78"/>
      <c r="DO249" s="78"/>
      <c r="DP249" s="78"/>
    </row>
    <row r="250" ht="45">
      <c r="E250" s="3" t="s">
        <v>38</v>
      </c>
    </row>
    <row r="251" ht="45">
      <c r="E251" s="3" t="s">
        <v>39</v>
      </c>
    </row>
    <row r="252" ht="15">
      <c r="A252" s="1" t="s">
        <v>1</v>
      </c>
    </row>
    <row r="253" ht="15">
      <c r="B253" s="1" t="s">
        <v>284</v>
      </c>
    </row>
    <row r="254" ht="15">
      <c r="H254" s="3" t="s">
        <v>2</v>
      </c>
    </row>
    <row r="255" spans="2:8" ht="45">
      <c r="B255" s="2" t="s">
        <v>3</v>
      </c>
      <c r="C255" s="2" t="s">
        <v>4</v>
      </c>
      <c r="D255" s="2" t="s">
        <v>6</v>
      </c>
      <c r="E255" s="2" t="s">
        <v>140</v>
      </c>
      <c r="F255" s="2" t="s">
        <v>285</v>
      </c>
      <c r="G255" s="2" t="s">
        <v>286</v>
      </c>
      <c r="H255" s="2" t="s">
        <v>6</v>
      </c>
    </row>
    <row r="256" spans="2:8" ht="15">
      <c r="B256" s="5" t="s">
        <v>7</v>
      </c>
      <c r="C256" s="5" t="s">
        <v>287</v>
      </c>
      <c r="D256" s="4">
        <v>0</v>
      </c>
      <c r="E256" s="4">
        <v>0</v>
      </c>
      <c r="F256" s="4">
        <v>0</v>
      </c>
      <c r="G256" s="4">
        <v>0</v>
      </c>
      <c r="H256" s="4">
        <v>0</v>
      </c>
    </row>
    <row r="257" spans="2:8" ht="15">
      <c r="B257" s="5" t="s">
        <v>8</v>
      </c>
      <c r="C257" s="5" t="s">
        <v>288</v>
      </c>
      <c r="D257" s="4">
        <v>0</v>
      </c>
      <c r="E257" s="4">
        <v>0</v>
      </c>
      <c r="F257" s="4">
        <v>0</v>
      </c>
      <c r="G257" s="4">
        <v>0</v>
      </c>
      <c r="H257" s="4">
        <v>0</v>
      </c>
    </row>
    <row r="258" spans="2:8" ht="15">
      <c r="B258" s="5" t="s">
        <v>268</v>
      </c>
      <c r="C258" s="5"/>
      <c r="D258" s="4">
        <v>0</v>
      </c>
      <c r="E258" s="4">
        <v>0</v>
      </c>
      <c r="F258" s="4">
        <v>0</v>
      </c>
      <c r="G258" s="4">
        <v>0</v>
      </c>
      <c r="H258" s="4">
        <v>0</v>
      </c>
    </row>
    <row r="259" spans="2:8" ht="15">
      <c r="B259" s="5" t="s">
        <v>37</v>
      </c>
      <c r="C259" s="6" t="s">
        <v>135</v>
      </c>
      <c r="D259" s="4">
        <v>0</v>
      </c>
      <c r="E259" s="4">
        <v>0</v>
      </c>
      <c r="F259" s="4">
        <v>0</v>
      </c>
      <c r="G259" s="4">
        <v>0</v>
      </c>
      <c r="H259" s="4">
        <v>0</v>
      </c>
    </row>
    <row r="260" ht="15">
      <c r="B260" s="1" t="s">
        <v>136</v>
      </c>
    </row>
    <row r="261" ht="15">
      <c r="B261" s="3" t="s">
        <v>37</v>
      </c>
    </row>
    <row r="262" spans="1:120" ht="12.75">
      <c r="BP262" s="78"/>
      <c r="BQ262" s="78"/>
      <c r="BR262" s="78"/>
      <c r="BS262" s="78"/>
      <c r="BT262" s="78"/>
      <c r="BU262" s="78"/>
      <c r="BV262" s="78"/>
      <c r="BW262" s="78"/>
      <c r="BX262" s="78"/>
      <c r="BY262" s="78"/>
      <c r="BZ262" s="78"/>
      <c r="CA262" s="78"/>
      <c r="CB262" s="78"/>
      <c r="CC262" s="78"/>
      <c r="CD262" s="78"/>
      <c r="CE262" s="78"/>
      <c r="CF262" s="78"/>
      <c r="CG262" s="78"/>
      <c r="CH262" s="78"/>
      <c r="CI262" s="78"/>
      <c r="CJ262" s="78"/>
      <c r="CK262" s="78"/>
      <c r="CL262" s="78"/>
      <c r="CM262" s="78"/>
      <c r="CN262" s="78"/>
      <c r="CO262" s="78"/>
      <c r="CP262" s="78"/>
      <c r="CQ262" s="78"/>
      <c r="CR262" s="78"/>
      <c r="CS262" s="78"/>
      <c r="CT262" s="78"/>
      <c r="CU262" s="78"/>
      <c r="CV262" s="78"/>
      <c r="CW262" s="78"/>
      <c r="CX262" s="78"/>
      <c r="CY262" s="78"/>
      <c r="CZ262" s="78"/>
      <c r="DA262" s="78"/>
      <c r="DB262" s="78"/>
      <c r="DC262" s="78"/>
      <c r="DD262" s="78"/>
      <c r="DE262" s="78"/>
      <c r="DF262" s="78"/>
      <c r="DG262" s="78"/>
      <c r="DH262" s="78"/>
      <c r="DI262" s="78"/>
      <c r="DJ262" s="78"/>
      <c r="DK262" s="78"/>
      <c r="DL262" s="78"/>
      <c r="DM262" s="78"/>
      <c r="DN262" s="78"/>
      <c r="DO262" s="78"/>
      <c r="DP262" s="78"/>
    </row>
    <row r="263" ht="45">
      <c r="E263" s="3" t="s">
        <v>38</v>
      </c>
    </row>
    <row r="264" ht="45">
      <c r="E264" s="3" t="s">
        <v>39</v>
      </c>
    </row>
    <row r="265" ht="15">
      <c r="A265" s="1" t="s">
        <v>1</v>
      </c>
    </row>
    <row r="266" ht="15">
      <c r="B266" s="1" t="s">
        <v>289</v>
      </c>
    </row>
    <row r="267" ht="15">
      <c r="E267" s="3" t="s">
        <v>2</v>
      </c>
    </row>
    <row r="268" spans="2:5" ht="30">
      <c r="B268" s="2" t="s">
        <v>3</v>
      </c>
      <c r="C268" s="2" t="s">
        <v>4</v>
      </c>
      <c r="D268" s="2" t="s">
        <v>6</v>
      </c>
      <c r="E268" s="2" t="s">
        <v>6</v>
      </c>
    </row>
    <row r="269" spans="2:5" ht="15">
      <c r="B269" s="5" t="s">
        <v>7</v>
      </c>
      <c r="C269" s="5"/>
      <c r="D269" s="4">
        <v>0</v>
      </c>
      <c r="E269" s="4">
        <v>4929.9</v>
      </c>
    </row>
    <row r="270" spans="2:5" ht="15">
      <c r="B270" s="5" t="s">
        <v>7</v>
      </c>
      <c r="C270" s="5"/>
      <c r="D270" s="4">
        <v>0</v>
      </c>
      <c r="E270" s="4">
        <v>0</v>
      </c>
    </row>
    <row r="271" spans="2:5" ht="15">
      <c r="B271" s="5" t="s">
        <v>37</v>
      </c>
      <c r="C271" s="6" t="s">
        <v>135</v>
      </c>
      <c r="D271" s="4">
        <v>0</v>
      </c>
      <c r="E271" s="4">
        <v>4929.9</v>
      </c>
    </row>
    <row r="272" ht="15">
      <c r="B272" s="1" t="s">
        <v>136</v>
      </c>
    </row>
    <row r="273" ht="15">
      <c r="B273" s="3" t="s">
        <v>37</v>
      </c>
    </row>
    <row r="274" spans="1:120" ht="12.75">
      <c r="BP274" s="78"/>
      <c r="BQ274" s="78"/>
      <c r="BR274" s="78"/>
      <c r="BS274" s="78"/>
      <c r="BT274" s="78"/>
      <c r="BU274" s="78"/>
      <c r="BV274" s="78"/>
      <c r="BW274" s="78"/>
      <c r="BX274" s="78"/>
      <c r="BY274" s="78"/>
      <c r="BZ274" s="78"/>
      <c r="CA274" s="78"/>
      <c r="CB274" s="78"/>
      <c r="CC274" s="78"/>
      <c r="CD274" s="78"/>
      <c r="CE274" s="78"/>
      <c r="CF274" s="78"/>
      <c r="CG274" s="78"/>
      <c r="CH274" s="78"/>
      <c r="CI274" s="78"/>
      <c r="CJ274" s="78"/>
      <c r="CK274" s="78"/>
      <c r="CL274" s="78"/>
      <c r="CM274" s="78"/>
      <c r="CN274" s="78"/>
      <c r="CO274" s="78"/>
      <c r="CP274" s="78"/>
      <c r="CQ274" s="78"/>
      <c r="CR274" s="78"/>
      <c r="CS274" s="78"/>
      <c r="CT274" s="78"/>
      <c r="CU274" s="78"/>
      <c r="CV274" s="78"/>
      <c r="CW274" s="78"/>
      <c r="CX274" s="78"/>
      <c r="CY274" s="78"/>
      <c r="CZ274" s="78"/>
      <c r="DA274" s="78"/>
      <c r="DB274" s="78"/>
      <c r="DC274" s="78"/>
      <c r="DD274" s="78"/>
      <c r="DE274" s="78"/>
      <c r="DF274" s="78"/>
      <c r="DG274" s="78"/>
      <c r="DH274" s="78"/>
      <c r="DI274" s="78"/>
      <c r="DJ274" s="78"/>
      <c r="DK274" s="78"/>
      <c r="DL274" s="78"/>
      <c r="DM274" s="78"/>
      <c r="DN274" s="78"/>
      <c r="DO274" s="78"/>
      <c r="DP274" s="78"/>
    </row>
    <row r="275" ht="45">
      <c r="E275" s="3" t="s">
        <v>38</v>
      </c>
    </row>
    <row r="276" ht="45">
      <c r="E276" s="3" t="s">
        <v>39</v>
      </c>
    </row>
    <row r="277" ht="15">
      <c r="A277" s="1" t="s">
        <v>1</v>
      </c>
    </row>
    <row r="278" ht="15">
      <c r="B278" s="1" t="s">
        <v>290</v>
      </c>
    </row>
    <row r="279" ht="15">
      <c r="G279" s="3" t="s">
        <v>2</v>
      </c>
    </row>
    <row r="280" spans="2:7" ht="15">
      <c r="B280" s="2" t="s">
        <v>3</v>
      </c>
      <c r="C280" s="2" t="s">
        <v>4</v>
      </c>
      <c r="D280" s="2" t="s">
        <v>282</v>
      </c>
      <c r="E280" s="2" t="s">
        <v>283</v>
      </c>
      <c r="F280" s="2" t="s">
        <v>282</v>
      </c>
      <c r="G280" s="2" t="s">
        <v>283</v>
      </c>
    </row>
    <row r="281" spans="2:7" ht="15">
      <c r="B281" s="5" t="s">
        <v>7</v>
      </c>
      <c r="C281" s="5" t="s">
        <v>291</v>
      </c>
      <c r="D281" s="4">
        <v>324732.9</v>
      </c>
      <c r="E281" s="4">
        <v>0</v>
      </c>
      <c r="F281" s="4">
        <v>667694.8</v>
      </c>
      <c r="G281" s="4">
        <v>0</v>
      </c>
    </row>
    <row r="282" spans="2:7" ht="30">
      <c r="B282" s="5" t="s">
        <v>41</v>
      </c>
      <c r="C282" s="5" t="s">
        <v>292</v>
      </c>
      <c r="D282" s="4">
        <v>0</v>
      </c>
      <c r="E282" s="4">
        <v>0</v>
      </c>
      <c r="F282" s="4">
        <v>0</v>
      </c>
      <c r="G282" s="4">
        <v>0</v>
      </c>
    </row>
    <row r="283" spans="2:7" ht="30">
      <c r="B283" s="5" t="s">
        <v>54</v>
      </c>
      <c r="C283" s="5" t="s">
        <v>293</v>
      </c>
      <c r="D283" s="4">
        <v>0</v>
      </c>
      <c r="E283" s="4">
        <v>0</v>
      </c>
      <c r="F283" s="4">
        <v>0</v>
      </c>
      <c r="G283" s="4">
        <v>0</v>
      </c>
    </row>
    <row r="284" spans="2:7" ht="15">
      <c r="B284" s="5" t="s">
        <v>67</v>
      </c>
      <c r="C284" s="5" t="s">
        <v>294</v>
      </c>
      <c r="D284" s="4">
        <v>324732.9</v>
      </c>
      <c r="E284" s="4">
        <v>0</v>
      </c>
      <c r="F284" s="4">
        <v>667694.8</v>
      </c>
      <c r="G284" s="4">
        <v>0</v>
      </c>
    </row>
    <row r="285" spans="2:7" ht="30">
      <c r="B285" s="5" t="s">
        <v>8</v>
      </c>
      <c r="C285" s="5" t="s">
        <v>295</v>
      </c>
      <c r="D285" s="4">
        <v>0</v>
      </c>
      <c r="E285" s="4">
        <v>0</v>
      </c>
      <c r="F285" s="4">
        <v>0</v>
      </c>
      <c r="G285" s="4">
        <v>0</v>
      </c>
    </row>
    <row r="286" spans="2:7" ht="30">
      <c r="B286" s="5" t="s">
        <v>69</v>
      </c>
      <c r="C286" s="5" t="s">
        <v>296</v>
      </c>
      <c r="D286" s="4">
        <v>0</v>
      </c>
      <c r="E286" s="4">
        <v>0</v>
      </c>
      <c r="F286" s="4">
        <v>0</v>
      </c>
      <c r="G286" s="4">
        <v>0</v>
      </c>
    </row>
    <row r="287" spans="2:7" ht="15">
      <c r="B287" s="5" t="s">
        <v>109</v>
      </c>
      <c r="C287" s="5"/>
      <c r="D287" s="4">
        <v>0</v>
      </c>
      <c r="E287" s="4">
        <v>0</v>
      </c>
      <c r="F287" s="4">
        <v>0</v>
      </c>
      <c r="G287" s="4">
        <v>0</v>
      </c>
    </row>
    <row r="288" ht="15">
      <c r="B288" s="1" t="s">
        <v>136</v>
      </c>
    </row>
    <row r="289" ht="15">
      <c r="B289" s="3" t="s">
        <v>37</v>
      </c>
    </row>
    <row r="290" spans="1:120" ht="12.75">
      <c r="BP290" s="78"/>
      <c r="BQ290" s="78"/>
      <c r="BR290" s="78"/>
      <c r="BS290" s="78"/>
      <c r="BT290" s="78"/>
      <c r="BU290" s="78"/>
      <c r="BV290" s="78"/>
      <c r="BW290" s="78"/>
      <c r="BX290" s="78"/>
      <c r="BY290" s="78"/>
      <c r="BZ290" s="78"/>
      <c r="CA290" s="78"/>
      <c r="CB290" s="78"/>
      <c r="CC290" s="78"/>
      <c r="CD290" s="78"/>
      <c r="CE290" s="78"/>
      <c r="CF290" s="78"/>
      <c r="CG290" s="78"/>
      <c r="CH290" s="78"/>
      <c r="CI290" s="78"/>
      <c r="CJ290" s="78"/>
      <c r="CK290" s="78"/>
      <c r="CL290" s="78"/>
      <c r="CM290" s="78"/>
      <c r="CN290" s="78"/>
      <c r="CO290" s="78"/>
      <c r="CP290" s="78"/>
      <c r="CQ290" s="78"/>
      <c r="CR290" s="78"/>
      <c r="CS290" s="78"/>
      <c r="CT290" s="78"/>
      <c r="CU290" s="78"/>
      <c r="CV290" s="78"/>
      <c r="CW290" s="78"/>
      <c r="CX290" s="78"/>
      <c r="CY290" s="78"/>
      <c r="CZ290" s="78"/>
      <c r="DA290" s="78"/>
      <c r="DB290" s="78"/>
      <c r="DC290" s="78"/>
      <c r="DD290" s="78"/>
      <c r="DE290" s="78"/>
      <c r="DF290" s="78"/>
      <c r="DG290" s="78"/>
      <c r="DH290" s="78"/>
      <c r="DI290" s="78"/>
      <c r="DJ290" s="78"/>
      <c r="DK290" s="78"/>
      <c r="DL290" s="78"/>
      <c r="DM290" s="78"/>
      <c r="DN290" s="78"/>
      <c r="DO290" s="78"/>
      <c r="DP290" s="78"/>
    </row>
    <row r="291" ht="45">
      <c r="E291" s="3" t="s">
        <v>38</v>
      </c>
    </row>
    <row r="292" ht="45">
      <c r="E292" s="3" t="s">
        <v>39</v>
      </c>
    </row>
    <row r="293" ht="15">
      <c r="A293" s="1" t="s">
        <v>1</v>
      </c>
    </row>
    <row r="294" ht="15">
      <c r="B294" s="1" t="s">
        <v>297</v>
      </c>
    </row>
    <row r="295" ht="15">
      <c r="H295" s="3" t="s">
        <v>2</v>
      </c>
    </row>
    <row r="296" spans="2:8" ht="15">
      <c r="B296" s="2" t="s">
        <v>3</v>
      </c>
      <c r="C296" s="2" t="s">
        <v>4</v>
      </c>
      <c r="D296" s="2" t="s">
        <v>298</v>
      </c>
      <c r="E296" s="2" t="s">
        <v>299</v>
      </c>
      <c r="F296" s="2" t="s">
        <v>298</v>
      </c>
      <c r="G296" s="2" t="s">
        <v>299</v>
      </c>
      <c r="H296" s="2" t="s">
        <v>300</v>
      </c>
    </row>
    <row r="297" spans="2:8" ht="15">
      <c r="B297" s="5" t="s">
        <v>7</v>
      </c>
      <c r="C297" s="5" t="s">
        <v>5</v>
      </c>
      <c r="D297" s="4">
        <v>0</v>
      </c>
      <c r="E297" s="4">
        <v>3384431.4</v>
      </c>
      <c r="F297" s="4">
        <v>0</v>
      </c>
      <c r="G297" s="4">
        <v>0</v>
      </c>
      <c r="H297" s="4">
        <v>3384431.4</v>
      </c>
    </row>
    <row r="298" spans="2:8" ht="15">
      <c r="B298" s="5" t="s">
        <v>68</v>
      </c>
      <c r="C298" s="5" t="s">
        <v>140</v>
      </c>
      <c r="D298" s="4">
        <v>0</v>
      </c>
      <c r="E298" s="4">
        <v>0</v>
      </c>
      <c r="F298" s="4">
        <v>0</v>
      </c>
      <c r="G298" s="4">
        <v>0</v>
      </c>
      <c r="H298" s="4">
        <v>0</v>
      </c>
    </row>
    <row r="299" spans="2:8" ht="15">
      <c r="B299" s="5" t="s">
        <v>268</v>
      </c>
      <c r="C299" s="5" t="s">
        <v>141</v>
      </c>
      <c r="D299" s="4">
        <v>0</v>
      </c>
      <c r="E299" s="4">
        <v>0</v>
      </c>
      <c r="F299" s="4">
        <v>0</v>
      </c>
      <c r="G299" s="4">
        <v>0</v>
      </c>
      <c r="H299" s="4">
        <v>0</v>
      </c>
    </row>
    <row r="300" spans="2:8" ht="15">
      <c r="B300" s="5" t="s">
        <v>10</v>
      </c>
      <c r="C300" s="5" t="s">
        <v>6</v>
      </c>
      <c r="D300" s="4">
        <v>0</v>
      </c>
      <c r="E300" s="4">
        <v>3384431.4</v>
      </c>
      <c r="F300" s="4">
        <v>0</v>
      </c>
      <c r="G300" s="4">
        <v>0</v>
      </c>
      <c r="H300" s="4">
        <v>3384431.4</v>
      </c>
    </row>
    <row r="301" spans="1:120" ht="12.75">
      <c r="BP301" s="78"/>
      <c r="BQ301" s="78"/>
      <c r="BR301" s="78"/>
      <c r="BS301" s="78"/>
      <c r="BT301" s="78"/>
      <c r="BU301" s="78"/>
      <c r="BV301" s="78"/>
      <c r="BW301" s="78"/>
      <c r="BX301" s="78"/>
      <c r="BY301" s="78"/>
      <c r="BZ301" s="78"/>
      <c r="CA301" s="78"/>
      <c r="CB301" s="78"/>
      <c r="CC301" s="78"/>
      <c r="CD301" s="78"/>
      <c r="CE301" s="78"/>
      <c r="CF301" s="78"/>
      <c r="CG301" s="78"/>
      <c r="CH301" s="78"/>
      <c r="CI301" s="78"/>
      <c r="CJ301" s="78"/>
      <c r="CK301" s="78"/>
      <c r="CL301" s="78"/>
      <c r="CM301" s="78"/>
      <c r="CN301" s="78"/>
      <c r="CO301" s="78"/>
      <c r="CP301" s="78"/>
      <c r="CQ301" s="78"/>
      <c r="CR301" s="78"/>
      <c r="CS301" s="78"/>
      <c r="CT301" s="78"/>
      <c r="CU301" s="78"/>
      <c r="CV301" s="78"/>
      <c r="CW301" s="78"/>
      <c r="CX301" s="78"/>
      <c r="CY301" s="78"/>
      <c r="CZ301" s="78"/>
      <c r="DA301" s="78"/>
      <c r="DB301" s="78"/>
      <c r="DC301" s="78"/>
      <c r="DD301" s="78"/>
      <c r="DE301" s="78"/>
      <c r="DF301" s="78"/>
      <c r="DG301" s="78"/>
      <c r="DH301" s="78"/>
      <c r="DI301" s="78"/>
      <c r="DJ301" s="78"/>
      <c r="DK301" s="78"/>
      <c r="DL301" s="78"/>
      <c r="DM301" s="78"/>
      <c r="DN301" s="78"/>
      <c r="DO301" s="78"/>
      <c r="DP301" s="78"/>
    </row>
    <row r="302" ht="45">
      <c r="E302" s="3" t="s">
        <v>38</v>
      </c>
    </row>
    <row r="303" ht="45">
      <c r="E303" s="3" t="s">
        <v>39</v>
      </c>
    </row>
    <row r="304" ht="15">
      <c r="A304" s="1" t="s">
        <v>1</v>
      </c>
    </row>
    <row r="305" ht="15">
      <c r="B305" s="1" t="s">
        <v>301</v>
      </c>
    </row>
    <row r="306" ht="15">
      <c r="F306" s="3" t="s">
        <v>2</v>
      </c>
    </row>
    <row r="307" spans="2:6" ht="75">
      <c r="B307" s="2" t="s">
        <v>3</v>
      </c>
      <c r="C307" s="2" t="s">
        <v>4</v>
      </c>
      <c r="D307" s="2" t="s">
        <v>302</v>
      </c>
      <c r="E307" s="2" t="s">
        <v>303</v>
      </c>
      <c r="F307" s="2" t="s">
        <v>135</v>
      </c>
    </row>
    <row r="308" spans="2:6" ht="15">
      <c r="B308" s="5" t="s">
        <v>40</v>
      </c>
      <c r="C308" s="5" t="s">
        <v>5</v>
      </c>
      <c r="D308" s="4">
        <v>10852595.2</v>
      </c>
      <c r="E308" s="4">
        <v>0</v>
      </c>
      <c r="F308" s="4">
        <v>10852595.2</v>
      </c>
    </row>
    <row r="309" spans="2:6" ht="15">
      <c r="B309" s="5" t="s">
        <v>68</v>
      </c>
      <c r="C309" s="5" t="s">
        <v>166</v>
      </c>
      <c r="D309" s="4">
        <v>0</v>
      </c>
      <c r="E309" s="4">
        <v>0</v>
      </c>
      <c r="F309" s="4">
        <v>0</v>
      </c>
    </row>
    <row r="310" spans="2:6" ht="30">
      <c r="B310" s="5" t="s">
        <v>69</v>
      </c>
      <c r="C310" s="5" t="s">
        <v>304</v>
      </c>
      <c r="D310" s="4">
        <v>0</v>
      </c>
      <c r="E310" s="4">
        <v>0</v>
      </c>
      <c r="F310" s="4">
        <v>0</v>
      </c>
    </row>
    <row r="311" spans="2:6" ht="30">
      <c r="B311" s="5" t="s">
        <v>109</v>
      </c>
      <c r="C311" s="5" t="s">
        <v>305</v>
      </c>
      <c r="D311" s="4">
        <v>0</v>
      </c>
      <c r="E311" s="4">
        <v>0</v>
      </c>
      <c r="F311" s="4">
        <v>0</v>
      </c>
    </row>
    <row r="312" spans="2:6" ht="15">
      <c r="B312" s="5" t="s">
        <v>9</v>
      </c>
      <c r="C312" s="5" t="s">
        <v>167</v>
      </c>
      <c r="D312" s="4">
        <v>0</v>
      </c>
      <c r="E312" s="4">
        <v>0</v>
      </c>
      <c r="F312" s="4">
        <v>0</v>
      </c>
    </row>
    <row r="313" spans="2:6" ht="30">
      <c r="B313" s="5" t="s">
        <v>116</v>
      </c>
      <c r="C313" s="5" t="s">
        <v>304</v>
      </c>
      <c r="D313" s="4">
        <v>0</v>
      </c>
      <c r="E313" s="4">
        <v>0</v>
      </c>
      <c r="F313" s="4">
        <v>0</v>
      </c>
    </row>
    <row r="314" spans="2:6" ht="30">
      <c r="B314" s="5" t="s">
        <v>120</v>
      </c>
      <c r="C314" s="5" t="s">
        <v>306</v>
      </c>
      <c r="D314" s="4">
        <v>0</v>
      </c>
      <c r="E314" s="4">
        <v>0</v>
      </c>
      <c r="F314" s="4">
        <v>0</v>
      </c>
    </row>
    <row r="315" spans="2:6" ht="30">
      <c r="B315" s="5" t="s">
        <v>126</v>
      </c>
      <c r="C315" s="5" t="s">
        <v>307</v>
      </c>
      <c r="D315" s="4">
        <v>0</v>
      </c>
      <c r="E315" s="4">
        <v>0</v>
      </c>
      <c r="F315" s="4">
        <v>0</v>
      </c>
    </row>
    <row r="316" spans="2:6" ht="15">
      <c r="B316" s="5" t="s">
        <v>127</v>
      </c>
      <c r="C316" s="5" t="s">
        <v>6</v>
      </c>
      <c r="D316" s="4">
        <v>10852595.2</v>
      </c>
      <c r="E316" s="4">
        <v>0</v>
      </c>
      <c r="F316" s="4">
        <v>10852595.2</v>
      </c>
    </row>
    <row r="317" spans="1:120" ht="12.75">
      <c r="BP317" s="78"/>
      <c r="BQ317" s="78"/>
      <c r="BR317" s="78"/>
      <c r="BS317" s="78"/>
      <c r="BT317" s="78"/>
      <c r="BU317" s="78"/>
      <c r="BV317" s="78"/>
      <c r="BW317" s="78"/>
      <c r="BX317" s="78"/>
      <c r="BY317" s="78"/>
      <c r="BZ317" s="78"/>
      <c r="CA317" s="78"/>
      <c r="CB317" s="78"/>
      <c r="CC317" s="78"/>
      <c r="CD317" s="78"/>
      <c r="CE317" s="78"/>
      <c r="CF317" s="78"/>
      <c r="CG317" s="78"/>
      <c r="CH317" s="78"/>
      <c r="CI317" s="78"/>
      <c r="CJ317" s="78"/>
      <c r="CK317" s="78"/>
      <c r="CL317" s="78"/>
      <c r="CM317" s="78"/>
      <c r="CN317" s="78"/>
      <c r="CO317" s="78"/>
      <c r="CP317" s="78"/>
      <c r="CQ317" s="78"/>
      <c r="CR317" s="78"/>
      <c r="CS317" s="78"/>
      <c r="CT317" s="78"/>
      <c r="CU317" s="78"/>
      <c r="CV317" s="78"/>
      <c r="CW317" s="78"/>
      <c r="CX317" s="78"/>
      <c r="CY317" s="78"/>
      <c r="CZ317" s="78"/>
      <c r="DA317" s="78"/>
      <c r="DB317" s="78"/>
      <c r="DC317" s="78"/>
      <c r="DD317" s="78"/>
      <c r="DE317" s="78"/>
      <c r="DF317" s="78"/>
      <c r="DG317" s="78"/>
      <c r="DH317" s="78"/>
      <c r="DI317" s="78"/>
      <c r="DJ317" s="78"/>
      <c r="DK317" s="78"/>
      <c r="DL317" s="78"/>
      <c r="DM317" s="78"/>
      <c r="DN317" s="78"/>
      <c r="DO317" s="78"/>
      <c r="DP317" s="78"/>
    </row>
    <row r="318" ht="45">
      <c r="E318" s="3" t="s">
        <v>38</v>
      </c>
    </row>
    <row r="319" ht="45">
      <c r="E319" s="3" t="s">
        <v>39</v>
      </c>
    </row>
    <row r="320" ht="15">
      <c r="A320" s="1" t="s">
        <v>1</v>
      </c>
    </row>
    <row r="321" ht="15">
      <c r="B321" s="1" t="s">
        <v>308</v>
      </c>
    </row>
    <row r="322" ht="15">
      <c r="G322" s="3" t="s">
        <v>2</v>
      </c>
    </row>
    <row r="323" spans="2:7" ht="30">
      <c r="B323" s="2" t="s">
        <v>3</v>
      </c>
      <c r="C323" s="2" t="s">
        <v>4</v>
      </c>
      <c r="D323" s="2" t="s">
        <v>6</v>
      </c>
      <c r="E323" s="2" t="s">
        <v>140</v>
      </c>
      <c r="F323" s="2" t="s">
        <v>141</v>
      </c>
      <c r="G323" s="2" t="s">
        <v>6</v>
      </c>
    </row>
    <row r="324" spans="2:7" ht="30">
      <c r="B324" s="5" t="s">
        <v>40</v>
      </c>
      <c r="C324" s="5" t="s">
        <v>309</v>
      </c>
      <c r="D324" s="4">
        <v>0</v>
      </c>
      <c r="E324" s="4">
        <v>0</v>
      </c>
      <c r="F324" s="4">
        <v>0</v>
      </c>
      <c r="G324" s="4">
        <v>0</v>
      </c>
    </row>
    <row r="325" spans="2:7" ht="45">
      <c r="B325" s="5" t="s">
        <v>68</v>
      </c>
      <c r="C325" s="5" t="s">
        <v>310</v>
      </c>
      <c r="D325" s="4">
        <v>0</v>
      </c>
      <c r="E325" s="4">
        <v>0</v>
      </c>
      <c r="F325" s="4">
        <v>0</v>
      </c>
      <c r="G325" s="4">
        <v>0</v>
      </c>
    </row>
    <row r="326" spans="2:7" ht="15">
      <c r="B326" s="5" t="s">
        <v>68</v>
      </c>
      <c r="C326" s="5" t="s">
        <v>164</v>
      </c>
      <c r="D326" s="4">
        <v>0</v>
      </c>
      <c r="E326" s="4">
        <v>0</v>
      </c>
      <c r="F326" s="4">
        <v>0</v>
      </c>
      <c r="G326" s="4">
        <v>0</v>
      </c>
    </row>
    <row r="327" spans="2:7" ht="15">
      <c r="B327" s="5" t="s">
        <v>68</v>
      </c>
      <c r="C327" s="6" t="s">
        <v>135</v>
      </c>
      <c r="D327" s="4">
        <v>0</v>
      </c>
      <c r="E327" s="4">
        <v>0</v>
      </c>
      <c r="F327" s="4">
        <v>0</v>
      </c>
      <c r="G327" s="4">
        <v>0</v>
      </c>
    </row>
    <row r="328" spans="1:120" ht="12.75">
      <c r="BP328" s="78"/>
      <c r="BQ328" s="78"/>
      <c r="BR328" s="78"/>
      <c r="BS328" s="78"/>
      <c r="BT328" s="78"/>
      <c r="BU328" s="78"/>
      <c r="BV328" s="78"/>
      <c r="BW328" s="78"/>
      <c r="BX328" s="78"/>
      <c r="BY328" s="78"/>
      <c r="BZ328" s="78"/>
      <c r="CA328" s="78"/>
      <c r="CB328" s="78"/>
      <c r="CC328" s="78"/>
      <c r="CD328" s="78"/>
      <c r="CE328" s="78"/>
      <c r="CF328" s="78"/>
      <c r="CG328" s="78"/>
      <c r="CH328" s="78"/>
      <c r="CI328" s="78"/>
      <c r="CJ328" s="78"/>
      <c r="CK328" s="78"/>
      <c r="CL328" s="78"/>
      <c r="CM328" s="78"/>
      <c r="CN328" s="78"/>
      <c r="CO328" s="78"/>
      <c r="CP328" s="78"/>
      <c r="CQ328" s="78"/>
      <c r="CR328" s="78"/>
      <c r="CS328" s="78"/>
      <c r="CT328" s="78"/>
      <c r="CU328" s="78"/>
      <c r="CV328" s="78"/>
      <c r="CW328" s="78"/>
      <c r="CX328" s="78"/>
      <c r="CY328" s="78"/>
      <c r="CZ328" s="78"/>
      <c r="DA328" s="78"/>
      <c r="DB328" s="78"/>
      <c r="DC328" s="78"/>
      <c r="DD328" s="78"/>
      <c r="DE328" s="78"/>
      <c r="DF328" s="78"/>
      <c r="DG328" s="78"/>
      <c r="DH328" s="78"/>
      <c r="DI328" s="78"/>
      <c r="DJ328" s="78"/>
      <c r="DK328" s="78"/>
      <c r="DL328" s="78"/>
      <c r="DM328" s="78"/>
      <c r="DN328" s="78"/>
      <c r="DO328" s="78"/>
      <c r="DP328" s="78"/>
    </row>
    <row r="329" ht="45">
      <c r="E329" s="3" t="s">
        <v>38</v>
      </c>
    </row>
    <row r="330" ht="45">
      <c r="E330" s="3" t="s">
        <v>39</v>
      </c>
    </row>
    <row r="331" ht="15">
      <c r="A331" s="1" t="s">
        <v>1</v>
      </c>
    </row>
    <row r="332" ht="15">
      <c r="B332" s="1" t="s">
        <v>311</v>
      </c>
    </row>
    <row r="333" ht="15">
      <c r="E333" s="3" t="s">
        <v>2</v>
      </c>
    </row>
    <row r="334" spans="2:5" ht="30">
      <c r="B334" s="2" t="s">
        <v>3</v>
      </c>
      <c r="C334" s="2" t="s">
        <v>4</v>
      </c>
      <c r="D334" s="2" t="s">
        <v>6</v>
      </c>
      <c r="E334" s="2" t="s">
        <v>6</v>
      </c>
    </row>
    <row r="335" spans="2:5" ht="15">
      <c r="B335" s="5" t="s">
        <v>7</v>
      </c>
      <c r="C335" s="5" t="s">
        <v>312</v>
      </c>
      <c r="D335" s="4">
        <v>0</v>
      </c>
      <c r="E335" s="4">
        <v>0</v>
      </c>
    </row>
    <row r="336" spans="2:5" ht="30">
      <c r="B336" s="5" t="s">
        <v>41</v>
      </c>
      <c r="C336" s="5" t="s">
        <v>313</v>
      </c>
      <c r="D336" s="4">
        <v>0</v>
      </c>
      <c r="E336" s="4">
        <v>0</v>
      </c>
    </row>
    <row r="337" spans="2:5" ht="15">
      <c r="B337" s="5" t="s">
        <v>54</v>
      </c>
      <c r="C337" s="5"/>
      <c r="D337" s="4">
        <v>5107103.5</v>
      </c>
      <c r="E337" s="4">
        <v>5434668.4</v>
      </c>
    </row>
    <row r="338" spans="2:5" ht="30">
      <c r="B338" s="5" t="s">
        <v>69</v>
      </c>
      <c r="C338" s="5" t="s">
        <v>314</v>
      </c>
      <c r="D338" s="4">
        <v>0</v>
      </c>
      <c r="E338" s="4">
        <v>0</v>
      </c>
    </row>
    <row r="339" spans="2:5" ht="15">
      <c r="B339" s="5" t="s">
        <v>109</v>
      </c>
      <c r="C339" s="5"/>
      <c r="D339" s="4">
        <v>0</v>
      </c>
      <c r="E339" s="4">
        <v>0</v>
      </c>
    </row>
    <row r="340" spans="2:5" ht="15">
      <c r="B340" s="5" t="s">
        <v>9</v>
      </c>
      <c r="C340" s="5" t="s">
        <v>315</v>
      </c>
      <c r="D340" s="4">
        <v>5107103.5</v>
      </c>
      <c r="E340" s="4">
        <v>5434668.4</v>
      </c>
    </row>
    <row r="341" spans="2:5" ht="30">
      <c r="B341" s="5" t="s">
        <v>10</v>
      </c>
      <c r="C341" s="6" t="s">
        <v>316</v>
      </c>
      <c r="D341" s="4">
        <v>0</v>
      </c>
      <c r="E341" s="4">
        <v>0</v>
      </c>
    </row>
    <row r="342" spans="2:5" ht="15">
      <c r="B342" s="5" t="s">
        <v>129</v>
      </c>
      <c r="C342" s="6" t="s">
        <v>317</v>
      </c>
      <c r="D342" s="4">
        <v>5107103.5</v>
      </c>
      <c r="E342" s="4">
        <v>5434668.4</v>
      </c>
    </row>
    <row r="343" spans="2:5" ht="30">
      <c r="B343" s="5" t="s">
        <v>37</v>
      </c>
      <c r="C343" s="6" t="s">
        <v>318</v>
      </c>
      <c r="D343" s="4">
        <v>0</v>
      </c>
      <c r="E343" s="4">
        <v>0</v>
      </c>
    </row>
    <row r="344" spans="2:5" ht="30">
      <c r="B344" s="5" t="s">
        <v>319</v>
      </c>
      <c r="C344" s="5" t="s">
        <v>320</v>
      </c>
      <c r="D344" s="4">
        <v>4107904.2</v>
      </c>
      <c r="E344" s="4">
        <v>6501411.5</v>
      </c>
    </row>
    <row r="345" spans="2:5" ht="15">
      <c r="B345" s="5" t="s">
        <v>321</v>
      </c>
      <c r="C345" s="5"/>
      <c r="D345" s="4">
        <v>0</v>
      </c>
      <c r="E345" s="4">
        <v>0</v>
      </c>
    </row>
    <row r="346" spans="2:5" ht="30">
      <c r="B346" s="5" t="s">
        <v>322</v>
      </c>
      <c r="C346" s="5" t="s">
        <v>323</v>
      </c>
      <c r="D346" s="4">
        <v>0</v>
      </c>
      <c r="E346" s="4">
        <v>0</v>
      </c>
    </row>
    <row r="347" spans="2:5" ht="15">
      <c r="B347" s="5" t="s">
        <v>324</v>
      </c>
      <c r="C347" s="5"/>
      <c r="D347" s="4">
        <v>0</v>
      </c>
      <c r="E347" s="4">
        <v>0</v>
      </c>
    </row>
    <row r="348" spans="2:5" ht="30">
      <c r="B348" s="5" t="s">
        <v>14</v>
      </c>
      <c r="C348" s="6" t="s">
        <v>325</v>
      </c>
      <c r="D348" s="4">
        <v>4107904.2</v>
      </c>
      <c r="E348" s="4">
        <v>6501411.5</v>
      </c>
    </row>
    <row r="349" spans="1:120" ht="12.75">
      <c r="BP349" s="78"/>
      <c r="BQ349" s="78"/>
      <c r="BR349" s="78"/>
      <c r="BS349" s="78"/>
      <c r="BT349" s="78"/>
      <c r="BU349" s="78"/>
      <c r="BV349" s="78"/>
      <c r="BW349" s="78"/>
      <c r="BX349" s="78"/>
      <c r="BY349" s="78"/>
      <c r="BZ349" s="78"/>
      <c r="CA349" s="78"/>
      <c r="CB349" s="78"/>
      <c r="CC349" s="78"/>
      <c r="CD349" s="78"/>
      <c r="CE349" s="78"/>
      <c r="CF349" s="78"/>
      <c r="CG349" s="78"/>
      <c r="CH349" s="78"/>
      <c r="CI349" s="78"/>
      <c r="CJ349" s="78"/>
      <c r="CK349" s="78"/>
      <c r="CL349" s="78"/>
      <c r="CM349" s="78"/>
      <c r="CN349" s="78"/>
      <c r="CO349" s="78"/>
      <c r="CP349" s="78"/>
      <c r="CQ349" s="78"/>
      <c r="CR349" s="78"/>
      <c r="CS349" s="78"/>
      <c r="CT349" s="78"/>
      <c r="CU349" s="78"/>
      <c r="CV349" s="78"/>
      <c r="CW349" s="78"/>
      <c r="CX349" s="78"/>
      <c r="CY349" s="78"/>
      <c r="CZ349" s="78"/>
      <c r="DA349" s="78"/>
      <c r="DB349" s="78"/>
      <c r="DC349" s="78"/>
      <c r="DD349" s="78"/>
      <c r="DE349" s="78"/>
      <c r="DF349" s="78"/>
      <c r="DG349" s="78"/>
      <c r="DH349" s="78"/>
      <c r="DI349" s="78"/>
      <c r="DJ349" s="78"/>
      <c r="DK349" s="78"/>
      <c r="DL349" s="78"/>
      <c r="DM349" s="78"/>
      <c r="DN349" s="78"/>
      <c r="DO349" s="78"/>
      <c r="DP349" s="78"/>
    </row>
    <row r="350" ht="45">
      <c r="E350" s="3" t="s">
        <v>38</v>
      </c>
    </row>
    <row r="351" ht="45">
      <c r="E351" s="3" t="s">
        <v>39</v>
      </c>
    </row>
    <row r="352" ht="15">
      <c r="A352" s="1" t="s">
        <v>1</v>
      </c>
    </row>
    <row r="353" ht="15">
      <c r="B353" s="1" t="s">
        <v>326</v>
      </c>
    </row>
    <row r="354" ht="15">
      <c r="E354" s="3" t="s">
        <v>2</v>
      </c>
    </row>
    <row r="355" spans="2:5" ht="30">
      <c r="B355" s="2" t="s">
        <v>3</v>
      </c>
      <c r="C355" s="2" t="s">
        <v>4</v>
      </c>
      <c r="D355" s="2" t="s">
        <v>6</v>
      </c>
      <c r="E355" s="2" t="s">
        <v>6</v>
      </c>
    </row>
    <row r="356" spans="2:5" ht="15">
      <c r="B356" s="5" t="s">
        <v>40</v>
      </c>
      <c r="C356" s="5" t="s">
        <v>15</v>
      </c>
      <c r="D356" s="4">
        <v>109741.4</v>
      </c>
      <c r="E356" s="4">
        <v>245505.7</v>
      </c>
    </row>
    <row r="357" spans="2:5" ht="15">
      <c r="B357" s="5" t="s">
        <v>127</v>
      </c>
      <c r="C357" s="6" t="s">
        <v>135</v>
      </c>
      <c r="D357" s="4">
        <v>109741.4</v>
      </c>
      <c r="E357" s="4">
        <v>245505.7</v>
      </c>
    </row>
    <row r="358" spans="1:120" ht="12.75">
      <c r="BP358" s="78"/>
      <c r="BQ358" s="78"/>
      <c r="BR358" s="78"/>
      <c r="BS358" s="78"/>
      <c r="BT358" s="78"/>
      <c r="BU358" s="78"/>
      <c r="BV358" s="78"/>
      <c r="BW358" s="78"/>
      <c r="BX358" s="78"/>
      <c r="BY358" s="78"/>
      <c r="BZ358" s="78"/>
      <c r="CA358" s="78"/>
      <c r="CB358" s="78"/>
      <c r="CC358" s="78"/>
      <c r="CD358" s="78"/>
      <c r="CE358" s="78"/>
      <c r="CF358" s="78"/>
      <c r="CG358" s="78"/>
      <c r="CH358" s="78"/>
      <c r="CI358" s="78"/>
      <c r="CJ358" s="78"/>
      <c r="CK358" s="78"/>
      <c r="CL358" s="78"/>
      <c r="CM358" s="78"/>
      <c r="CN358" s="78"/>
      <c r="CO358" s="78"/>
      <c r="CP358" s="78"/>
      <c r="CQ358" s="78"/>
      <c r="CR358" s="78"/>
      <c r="CS358" s="78"/>
      <c r="CT358" s="78"/>
      <c r="CU358" s="78"/>
      <c r="CV358" s="78"/>
      <c r="CW358" s="78"/>
      <c r="CX358" s="78"/>
      <c r="CY358" s="78"/>
      <c r="CZ358" s="78"/>
      <c r="DA358" s="78"/>
      <c r="DB358" s="78"/>
      <c r="DC358" s="78"/>
      <c r="DD358" s="78"/>
      <c r="DE358" s="78"/>
      <c r="DF358" s="78"/>
      <c r="DG358" s="78"/>
      <c r="DH358" s="78"/>
      <c r="DI358" s="78"/>
      <c r="DJ358" s="78"/>
      <c r="DK358" s="78"/>
      <c r="DL358" s="78"/>
      <c r="DM358" s="78"/>
      <c r="DN358" s="78"/>
      <c r="DO358" s="78"/>
      <c r="DP358" s="78"/>
    </row>
    <row r="359" ht="45">
      <c r="E359" s="3" t="s">
        <v>38</v>
      </c>
    </row>
    <row r="360" ht="45">
      <c r="E360" s="3" t="s">
        <v>39</v>
      </c>
    </row>
    <row r="361" ht="15">
      <c r="A361" s="1" t="s">
        <v>1</v>
      </c>
    </row>
    <row r="362" ht="15">
      <c r="B362" s="1" t="s">
        <v>327</v>
      </c>
    </row>
    <row r="363" ht="15">
      <c r="E363" s="3" t="s">
        <v>2</v>
      </c>
    </row>
    <row r="364" spans="2:5" ht="30">
      <c r="B364" s="2" t="s">
        <v>3</v>
      </c>
      <c r="C364" s="2" t="s">
        <v>4</v>
      </c>
      <c r="D364" s="2" t="s">
        <v>5</v>
      </c>
      <c r="E364" s="2" t="s">
        <v>6</v>
      </c>
    </row>
    <row r="365" spans="2:5" ht="15">
      <c r="B365" s="5" t="s">
        <v>7</v>
      </c>
      <c r="C365" s="5" t="s">
        <v>328</v>
      </c>
      <c r="D365" s="4">
        <v>0</v>
      </c>
      <c r="E365" s="4">
        <v>0</v>
      </c>
    </row>
    <row r="366" spans="2:5" ht="15">
      <c r="B366" s="5" t="s">
        <v>8</v>
      </c>
      <c r="C366" s="5" t="s">
        <v>329</v>
      </c>
      <c r="D366" s="4">
        <v>0</v>
      </c>
      <c r="E366" s="4">
        <v>0</v>
      </c>
    </row>
    <row r="367" spans="2:5" ht="45">
      <c r="B367" s="5" t="s">
        <v>268</v>
      </c>
      <c r="C367" s="5" t="s">
        <v>330</v>
      </c>
      <c r="D367" s="4">
        <v>0</v>
      </c>
      <c r="E367" s="4">
        <v>0</v>
      </c>
    </row>
    <row r="368" spans="2:5" ht="30">
      <c r="B368" s="5" t="s">
        <v>10</v>
      </c>
      <c r="C368" s="5" t="s">
        <v>331</v>
      </c>
      <c r="D368" s="4">
        <v>0</v>
      </c>
      <c r="E368" s="4">
        <v>0</v>
      </c>
    </row>
    <row r="369" spans="2:5" ht="15">
      <c r="B369" s="5" t="s">
        <v>11</v>
      </c>
      <c r="C369" s="6" t="s">
        <v>135</v>
      </c>
      <c r="D369" s="4">
        <v>0</v>
      </c>
      <c r="E369" s="4">
        <v>0</v>
      </c>
    </row>
    <row r="370" spans="1:120" ht="12.75">
      <c r="BP370" s="78"/>
      <c r="BQ370" s="78"/>
      <c r="BR370" s="78"/>
      <c r="BS370" s="78"/>
      <c r="BT370" s="78"/>
      <c r="BU370" s="78"/>
      <c r="BV370" s="78"/>
      <c r="BW370" s="78"/>
      <c r="BX370" s="78"/>
      <c r="BY370" s="78"/>
      <c r="BZ370" s="78"/>
      <c r="CA370" s="78"/>
      <c r="CB370" s="78"/>
      <c r="CC370" s="78"/>
      <c r="CD370" s="78"/>
      <c r="CE370" s="78"/>
      <c r="CF370" s="78"/>
      <c r="CG370" s="78"/>
      <c r="CH370" s="78"/>
      <c r="CI370" s="78"/>
      <c r="CJ370" s="78"/>
      <c r="CK370" s="78"/>
      <c r="CL370" s="78"/>
      <c r="CM370" s="78"/>
      <c r="CN370" s="78"/>
      <c r="CO370" s="78"/>
      <c r="CP370" s="78"/>
      <c r="CQ370" s="78"/>
      <c r="CR370" s="78"/>
      <c r="CS370" s="78"/>
      <c r="CT370" s="78"/>
      <c r="CU370" s="78"/>
      <c r="CV370" s="78"/>
      <c r="CW370" s="78"/>
      <c r="CX370" s="78"/>
      <c r="CY370" s="78"/>
      <c r="CZ370" s="78"/>
      <c r="DA370" s="78"/>
      <c r="DB370" s="78"/>
      <c r="DC370" s="78"/>
      <c r="DD370" s="78"/>
      <c r="DE370" s="78"/>
      <c r="DF370" s="78"/>
      <c r="DG370" s="78"/>
      <c r="DH370" s="78"/>
      <c r="DI370" s="78"/>
      <c r="DJ370" s="78"/>
      <c r="DK370" s="78"/>
      <c r="DL370" s="78"/>
      <c r="DM370" s="78"/>
      <c r="DN370" s="78"/>
      <c r="DO370" s="78"/>
      <c r="DP370" s="78"/>
    </row>
    <row r="371" ht="45">
      <c r="E371" s="3" t="s">
        <v>38</v>
      </c>
    </row>
    <row r="372" ht="45">
      <c r="E372" s="3" t="s">
        <v>39</v>
      </c>
    </row>
    <row r="373" ht="15">
      <c r="A373" s="1" t="s">
        <v>1</v>
      </c>
    </row>
    <row r="374" ht="15">
      <c r="B374" s="1" t="s">
        <v>332</v>
      </c>
    </row>
    <row r="375" ht="15">
      <c r="E375" s="3" t="s">
        <v>2</v>
      </c>
    </row>
    <row r="376" spans="2:5" ht="30">
      <c r="B376" s="2" t="s">
        <v>3</v>
      </c>
      <c r="C376" s="2" t="s">
        <v>4</v>
      </c>
      <c r="D376" s="2" t="s">
        <v>5</v>
      </c>
      <c r="E376" s="2" t="s">
        <v>6</v>
      </c>
    </row>
    <row r="377" spans="2:5" ht="30">
      <c r="B377" s="5" t="s">
        <v>7</v>
      </c>
      <c r="C377" s="5" t="s">
        <v>333</v>
      </c>
      <c r="D377" s="4">
        <v>0</v>
      </c>
      <c r="E377" s="4">
        <v>0</v>
      </c>
    </row>
    <row r="378" spans="2:5" ht="30">
      <c r="B378" s="5" t="s">
        <v>8</v>
      </c>
      <c r="C378" s="5" t="s">
        <v>334</v>
      </c>
      <c r="D378" s="4">
        <v>0</v>
      </c>
      <c r="E378" s="4">
        <v>0</v>
      </c>
    </row>
    <row r="379" spans="2:5" ht="30">
      <c r="B379" s="5" t="s">
        <v>268</v>
      </c>
      <c r="C379" s="5" t="s">
        <v>335</v>
      </c>
      <c r="D379" s="4">
        <v>0</v>
      </c>
      <c r="E379" s="4">
        <v>0</v>
      </c>
    </row>
    <row r="380" spans="2:5" ht="30">
      <c r="B380" s="5" t="s">
        <v>10</v>
      </c>
      <c r="C380" s="5" t="s">
        <v>336</v>
      </c>
      <c r="D380" s="4">
        <v>0</v>
      </c>
      <c r="E380" s="4">
        <v>0</v>
      </c>
    </row>
    <row r="381" spans="2:5" ht="30">
      <c r="B381" s="5" t="s">
        <v>11</v>
      </c>
      <c r="C381" s="5" t="s">
        <v>337</v>
      </c>
      <c r="D381" s="4">
        <v>0</v>
      </c>
      <c r="E381" s="4">
        <v>0</v>
      </c>
    </row>
    <row r="382" spans="2:5" ht="15">
      <c r="B382" s="5" t="s">
        <v>12</v>
      </c>
      <c r="C382" s="6" t="s">
        <v>135</v>
      </c>
      <c r="D382" s="4">
        <v>0</v>
      </c>
      <c r="E382" s="4">
        <v>0</v>
      </c>
    </row>
    <row r="383" spans="1:120" ht="12.75">
      <c r="BP383" s="78"/>
      <c r="BQ383" s="78"/>
      <c r="BR383" s="78"/>
      <c r="BS383" s="78"/>
      <c r="BT383" s="78"/>
      <c r="BU383" s="78"/>
      <c r="BV383" s="78"/>
      <c r="BW383" s="78"/>
      <c r="BX383" s="78"/>
      <c r="BY383" s="78"/>
      <c r="BZ383" s="78"/>
      <c r="CA383" s="78"/>
      <c r="CB383" s="78"/>
      <c r="CC383" s="78"/>
      <c r="CD383" s="78"/>
      <c r="CE383" s="78"/>
      <c r="CF383" s="78"/>
      <c r="CG383" s="78"/>
      <c r="CH383" s="78"/>
      <c r="CI383" s="78"/>
      <c r="CJ383" s="78"/>
      <c r="CK383" s="78"/>
      <c r="CL383" s="78"/>
      <c r="CM383" s="78"/>
      <c r="CN383" s="78"/>
      <c r="CO383" s="78"/>
      <c r="CP383" s="78"/>
      <c r="CQ383" s="78"/>
      <c r="CR383" s="78"/>
      <c r="CS383" s="78"/>
      <c r="CT383" s="78"/>
      <c r="CU383" s="78"/>
      <c r="CV383" s="78"/>
      <c r="CW383" s="78"/>
      <c r="CX383" s="78"/>
      <c r="CY383" s="78"/>
      <c r="CZ383" s="78"/>
      <c r="DA383" s="78"/>
      <c r="DB383" s="78"/>
      <c r="DC383" s="78"/>
      <c r="DD383" s="78"/>
      <c r="DE383" s="78"/>
      <c r="DF383" s="78"/>
      <c r="DG383" s="78"/>
      <c r="DH383" s="78"/>
      <c r="DI383" s="78"/>
      <c r="DJ383" s="78"/>
      <c r="DK383" s="78"/>
      <c r="DL383" s="78"/>
      <c r="DM383" s="78"/>
      <c r="DN383" s="78"/>
      <c r="DO383" s="78"/>
      <c r="DP383" s="78"/>
    </row>
    <row r="384" ht="45">
      <c r="E384" s="3" t="s">
        <v>38</v>
      </c>
    </row>
    <row r="385" ht="45">
      <c r="E385" s="3" t="s">
        <v>39</v>
      </c>
    </row>
    <row r="386" ht="15">
      <c r="A386" s="1" t="s">
        <v>1</v>
      </c>
    </row>
    <row r="387" ht="15">
      <c r="B387" s="1" t="s">
        <v>338</v>
      </c>
    </row>
    <row r="388" ht="15">
      <c r="E388" s="3" t="s">
        <v>2</v>
      </c>
    </row>
    <row r="389" spans="2:5" ht="15">
      <c r="B389" s="2" t="s">
        <v>3</v>
      </c>
      <c r="C389" s="2" t="s">
        <v>4</v>
      </c>
      <c r="D389" s="2" t="s">
        <v>339</v>
      </c>
      <c r="E389" s="2" t="s">
        <v>339</v>
      </c>
    </row>
    <row r="390" spans="2:5" ht="15">
      <c r="B390" s="5" t="s">
        <v>7</v>
      </c>
      <c r="C390" s="5" t="s">
        <v>340</v>
      </c>
      <c r="D390" s="4">
        <v>0</v>
      </c>
      <c r="E390" s="4">
        <v>0</v>
      </c>
    </row>
    <row r="391" spans="2:5" ht="30">
      <c r="B391" s="5" t="s">
        <v>8</v>
      </c>
      <c r="C391" s="5" t="s">
        <v>341</v>
      </c>
      <c r="D391" s="4">
        <v>0</v>
      </c>
      <c r="E391" s="4">
        <v>0</v>
      </c>
    </row>
    <row r="392" spans="2:5" ht="30">
      <c r="B392" s="5" t="s">
        <v>268</v>
      </c>
      <c r="C392" s="5" t="s">
        <v>342</v>
      </c>
      <c r="D392" s="4">
        <v>0</v>
      </c>
      <c r="E392" s="4">
        <v>0</v>
      </c>
    </row>
    <row r="393" spans="2:5" ht="15">
      <c r="B393" s="5" t="s">
        <v>10</v>
      </c>
      <c r="C393" s="5" t="s">
        <v>343</v>
      </c>
      <c r="D393" s="4">
        <v>0</v>
      </c>
      <c r="E393" s="4">
        <v>0</v>
      </c>
    </row>
    <row r="394" spans="2:5" ht="15">
      <c r="B394" s="5" t="s">
        <v>11</v>
      </c>
      <c r="C394" s="5" t="s">
        <v>344</v>
      </c>
      <c r="D394" s="4">
        <v>0</v>
      </c>
      <c r="E394" s="4">
        <v>0</v>
      </c>
    </row>
    <row r="395" spans="2:5" ht="15">
      <c r="B395" s="5" t="s">
        <v>12</v>
      </c>
      <c r="C395" s="5" t="s">
        <v>345</v>
      </c>
      <c r="D395" s="4">
        <v>0</v>
      </c>
      <c r="E395" s="4">
        <v>0</v>
      </c>
    </row>
    <row r="396" spans="2:5" ht="15">
      <c r="B396" s="5" t="s">
        <v>13</v>
      </c>
      <c r="C396" s="5" t="s">
        <v>346</v>
      </c>
      <c r="D396" s="4">
        <v>0</v>
      </c>
      <c r="E396" s="4">
        <v>0</v>
      </c>
    </row>
    <row r="397" spans="2:5" ht="15">
      <c r="B397" s="5" t="s">
        <v>14</v>
      </c>
      <c r="C397" s="5" t="s">
        <v>347</v>
      </c>
      <c r="D397" s="4">
        <v>0</v>
      </c>
      <c r="E397" s="4">
        <v>0</v>
      </c>
    </row>
    <row r="398" spans="2:5" ht="15">
      <c r="B398" s="5" t="s">
        <v>16</v>
      </c>
      <c r="C398" s="5" t="s">
        <v>348</v>
      </c>
      <c r="D398" s="4">
        <v>0</v>
      </c>
      <c r="E398" s="4">
        <v>0</v>
      </c>
    </row>
    <row r="399" spans="2:5" ht="15">
      <c r="B399" s="5" t="s">
        <v>17</v>
      </c>
      <c r="C399" s="5" t="s">
        <v>349</v>
      </c>
      <c r="D399" s="4">
        <v>0</v>
      </c>
      <c r="E399" s="4">
        <v>0</v>
      </c>
    </row>
    <row r="400" spans="2:5" ht="15">
      <c r="B400" s="5" t="s">
        <v>18</v>
      </c>
      <c r="C400" s="5" t="s">
        <v>350</v>
      </c>
      <c r="D400" s="4">
        <v>0</v>
      </c>
      <c r="E400" s="4">
        <v>0</v>
      </c>
    </row>
    <row r="401" spans="2:5" ht="15">
      <c r="B401" s="5" t="s">
        <v>19</v>
      </c>
      <c r="C401" s="5" t="s">
        <v>351</v>
      </c>
      <c r="D401" s="4">
        <v>0</v>
      </c>
      <c r="E401" s="4">
        <v>0</v>
      </c>
    </row>
    <row r="402" spans="2:5" ht="15">
      <c r="B402" s="5" t="s">
        <v>21</v>
      </c>
      <c r="C402" s="5" t="s">
        <v>352</v>
      </c>
      <c r="D402" s="4">
        <v>0</v>
      </c>
      <c r="E402" s="4">
        <v>0</v>
      </c>
    </row>
    <row r="403" spans="2:5" ht="15">
      <c r="B403" s="5" t="s">
        <v>22</v>
      </c>
      <c r="C403" s="5" t="s">
        <v>353</v>
      </c>
      <c r="D403" s="4">
        <v>0</v>
      </c>
      <c r="E403" s="4">
        <v>0</v>
      </c>
    </row>
    <row r="404" spans="2:5" ht="15">
      <c r="B404" s="5" t="s">
        <v>23</v>
      </c>
      <c r="C404" s="5" t="s">
        <v>354</v>
      </c>
      <c r="D404" s="4">
        <v>0</v>
      </c>
      <c r="E404" s="4">
        <v>0</v>
      </c>
    </row>
    <row r="405" spans="2:5" ht="15">
      <c r="B405" s="5" t="s">
        <v>24</v>
      </c>
      <c r="C405" s="5" t="s">
        <v>355</v>
      </c>
      <c r="D405" s="4">
        <v>0</v>
      </c>
      <c r="E405" s="4">
        <v>0</v>
      </c>
    </row>
    <row r="406" spans="2:5" ht="15">
      <c r="B406" s="5" t="s">
        <v>25</v>
      </c>
      <c r="C406" s="5" t="s">
        <v>356</v>
      </c>
      <c r="D406" s="4">
        <v>0</v>
      </c>
      <c r="E406" s="4">
        <v>0</v>
      </c>
    </row>
    <row r="407" spans="2:5" ht="15">
      <c r="B407" s="5" t="s">
        <v>357</v>
      </c>
      <c r="C407" s="5" t="s">
        <v>358</v>
      </c>
      <c r="D407" s="4">
        <v>0</v>
      </c>
      <c r="E407" s="4">
        <v>0</v>
      </c>
    </row>
    <row r="408" spans="2:5" ht="15">
      <c r="B408" s="5" t="s">
        <v>27</v>
      </c>
      <c r="C408" s="5" t="s">
        <v>359</v>
      </c>
      <c r="D408" s="4">
        <v>0</v>
      </c>
      <c r="E408" s="4">
        <v>0</v>
      </c>
    </row>
    <row r="409" spans="2:5" ht="15">
      <c r="B409" s="5" t="s">
        <v>360</v>
      </c>
      <c r="C409" s="5" t="s">
        <v>361</v>
      </c>
      <c r="D409" s="4">
        <v>0</v>
      </c>
      <c r="E409" s="4">
        <v>0</v>
      </c>
    </row>
    <row r="410" spans="2:5" ht="15">
      <c r="B410" s="5" t="s">
        <v>29</v>
      </c>
      <c r="C410" s="5" t="s">
        <v>362</v>
      </c>
      <c r="D410" s="4">
        <v>0</v>
      </c>
      <c r="E410" s="4">
        <v>0</v>
      </c>
    </row>
    <row r="411" spans="2:5" ht="15">
      <c r="B411" s="5" t="s">
        <v>29</v>
      </c>
      <c r="C411" s="5" t="s">
        <v>363</v>
      </c>
      <c r="D411" s="4">
        <v>0</v>
      </c>
      <c r="E411" s="4">
        <v>0</v>
      </c>
    </row>
    <row r="412" spans="2:5" ht="15">
      <c r="B412" s="5" t="s">
        <v>29</v>
      </c>
      <c r="C412" s="5" t="s">
        <v>364</v>
      </c>
      <c r="D412" s="4">
        <v>0</v>
      </c>
      <c r="E412" s="4">
        <v>0</v>
      </c>
    </row>
    <row r="413" spans="2:5" ht="15">
      <c r="B413" s="5" t="s">
        <v>29</v>
      </c>
      <c r="C413" s="5" t="s">
        <v>20</v>
      </c>
      <c r="D413" s="4">
        <v>0</v>
      </c>
      <c r="E413" s="4">
        <v>0</v>
      </c>
    </row>
    <row r="414" spans="2:5" ht="15">
      <c r="B414" s="5" t="s">
        <v>37</v>
      </c>
      <c r="C414" s="6" t="s">
        <v>135</v>
      </c>
      <c r="D414" s="4">
        <v>0</v>
      </c>
      <c r="E414" s="4">
        <v>0</v>
      </c>
    </row>
    <row r="415" spans="1:120" ht="12.75">
      <c r="BP415" s="78"/>
      <c r="BQ415" s="78"/>
      <c r="BR415" s="78"/>
      <c r="BS415" s="78"/>
      <c r="BT415" s="78"/>
      <c r="BU415" s="78"/>
      <c r="BV415" s="78"/>
      <c r="BW415" s="78"/>
      <c r="BX415" s="78"/>
      <c r="BY415" s="78"/>
      <c r="BZ415" s="78"/>
      <c r="CA415" s="78"/>
      <c r="CB415" s="78"/>
      <c r="CC415" s="78"/>
      <c r="CD415" s="78"/>
      <c r="CE415" s="78"/>
      <c r="CF415" s="78"/>
      <c r="CG415" s="78"/>
      <c r="CH415" s="78"/>
      <c r="CI415" s="78"/>
      <c r="CJ415" s="78"/>
      <c r="CK415" s="78"/>
      <c r="CL415" s="78"/>
      <c r="CM415" s="78"/>
      <c r="CN415" s="78"/>
      <c r="CO415" s="78"/>
      <c r="CP415" s="78"/>
      <c r="CQ415" s="78"/>
      <c r="CR415" s="78"/>
      <c r="CS415" s="78"/>
      <c r="CT415" s="78"/>
      <c r="CU415" s="78"/>
      <c r="CV415" s="78"/>
      <c r="CW415" s="78"/>
      <c r="CX415" s="78"/>
      <c r="CY415" s="78"/>
      <c r="CZ415" s="78"/>
      <c r="DA415" s="78"/>
      <c r="DB415" s="78"/>
      <c r="DC415" s="78"/>
      <c r="DD415" s="78"/>
      <c r="DE415" s="78"/>
      <c r="DF415" s="78"/>
      <c r="DG415" s="78"/>
      <c r="DH415" s="78"/>
      <c r="DI415" s="78"/>
      <c r="DJ415" s="78"/>
      <c r="DK415" s="78"/>
      <c r="DL415" s="78"/>
      <c r="DM415" s="78"/>
      <c r="DN415" s="78"/>
      <c r="DO415" s="78"/>
      <c r="DP415" s="78"/>
    </row>
    <row r="416" ht="45">
      <c r="E416" s="3" t="s">
        <v>38</v>
      </c>
    </row>
    <row r="417" ht="45">
      <c r="E417" s="3" t="s">
        <v>39</v>
      </c>
    </row>
    <row r="418" ht="15">
      <c r="A418" s="1" t="s">
        <v>1</v>
      </c>
    </row>
    <row r="419" ht="15">
      <c r="B419" s="1" t="s">
        <v>365</v>
      </c>
    </row>
    <row r="420" ht="15">
      <c r="E420" s="3" t="s">
        <v>2</v>
      </c>
    </row>
    <row r="421" spans="2:5" ht="30">
      <c r="B421" s="2" t="s">
        <v>3</v>
      </c>
      <c r="C421" s="2" t="s">
        <v>4</v>
      </c>
      <c r="D421" s="2" t="s">
        <v>366</v>
      </c>
      <c r="E421" s="2" t="s">
        <v>366</v>
      </c>
    </row>
    <row r="422" spans="2:5" ht="15">
      <c r="B422" s="5" t="s">
        <v>40</v>
      </c>
      <c r="C422" s="5" t="s">
        <v>367</v>
      </c>
      <c r="D422" s="4">
        <v>0</v>
      </c>
      <c r="E422" s="4">
        <v>0</v>
      </c>
    </row>
    <row r="423" spans="2:5" ht="15">
      <c r="B423" s="5" t="s">
        <v>68</v>
      </c>
      <c r="C423" s="5" t="s">
        <v>368</v>
      </c>
      <c r="D423" s="4">
        <v>0</v>
      </c>
      <c r="E423" s="4">
        <v>0</v>
      </c>
    </row>
    <row r="424" spans="2:5" ht="15">
      <c r="B424" s="5" t="s">
        <v>9</v>
      </c>
      <c r="C424" s="5" t="s">
        <v>369</v>
      </c>
      <c r="D424" s="4">
        <v>0</v>
      </c>
      <c r="E424" s="4">
        <v>0</v>
      </c>
    </row>
    <row r="425" spans="2:5" ht="15">
      <c r="B425" s="5" t="s">
        <v>127</v>
      </c>
      <c r="C425" s="5" t="s">
        <v>20</v>
      </c>
      <c r="D425" s="4">
        <v>399832.6</v>
      </c>
      <c r="E425" s="4">
        <v>1064019.8</v>
      </c>
    </row>
    <row r="426" spans="2:5" ht="15">
      <c r="B426" s="5" t="s">
        <v>129</v>
      </c>
      <c r="C426" s="6" t="s">
        <v>135</v>
      </c>
      <c r="D426" s="4">
        <v>399832.6</v>
      </c>
      <c r="E426" s="4">
        <v>1064019.8</v>
      </c>
    </row>
    <row r="427" spans="1:120" ht="12.75">
      <c r="BP427" s="78"/>
      <c r="BQ427" s="78"/>
      <c r="BR427" s="78"/>
      <c r="BS427" s="78"/>
      <c r="BT427" s="78"/>
      <c r="BU427" s="78"/>
      <c r="BV427" s="78"/>
      <c r="BW427" s="78"/>
      <c r="BX427" s="78"/>
      <c r="BY427" s="78"/>
      <c r="BZ427" s="78"/>
      <c r="CA427" s="78"/>
      <c r="CB427" s="78"/>
      <c r="CC427" s="78"/>
      <c r="CD427" s="78"/>
      <c r="CE427" s="78"/>
      <c r="CF427" s="78"/>
      <c r="CG427" s="78"/>
      <c r="CH427" s="78"/>
      <c r="CI427" s="78"/>
      <c r="CJ427" s="78"/>
      <c r="CK427" s="78"/>
      <c r="CL427" s="78"/>
      <c r="CM427" s="78"/>
      <c r="CN427" s="78"/>
      <c r="CO427" s="78"/>
      <c r="CP427" s="78"/>
      <c r="CQ427" s="78"/>
      <c r="CR427" s="78"/>
      <c r="CS427" s="78"/>
      <c r="CT427" s="78"/>
      <c r="CU427" s="78"/>
      <c r="CV427" s="78"/>
      <c r="CW427" s="78"/>
      <c r="CX427" s="78"/>
      <c r="CY427" s="78"/>
      <c r="CZ427" s="78"/>
      <c r="DA427" s="78"/>
      <c r="DB427" s="78"/>
      <c r="DC427" s="78"/>
      <c r="DD427" s="78"/>
      <c r="DE427" s="78"/>
      <c r="DF427" s="78"/>
      <c r="DG427" s="78"/>
      <c r="DH427" s="78"/>
      <c r="DI427" s="78"/>
      <c r="DJ427" s="78"/>
      <c r="DK427" s="78"/>
      <c r="DL427" s="78"/>
      <c r="DM427" s="78"/>
      <c r="DN427" s="78"/>
      <c r="DO427" s="78"/>
      <c r="DP427" s="78"/>
    </row>
    <row r="428" ht="45">
      <c r="E428" s="3" t="s">
        <v>38</v>
      </c>
    </row>
    <row r="429" ht="45">
      <c r="E429" s="3" t="s">
        <v>39</v>
      </c>
    </row>
    <row r="430" ht="15">
      <c r="A430" s="1" t="s">
        <v>1</v>
      </c>
    </row>
    <row r="431" ht="15">
      <c r="B431" s="1" t="s">
        <v>370</v>
      </c>
    </row>
    <row r="432" ht="15">
      <c r="F432" s="3" t="s">
        <v>2</v>
      </c>
    </row>
    <row r="433" spans="2:6" ht="30">
      <c r="B433" s="2" t="s">
        <v>3</v>
      </c>
      <c r="C433" s="2" t="s">
        <v>4</v>
      </c>
      <c r="D433" s="2" t="s">
        <v>371</v>
      </c>
      <c r="E433" s="2" t="s">
        <v>366</v>
      </c>
      <c r="F433" s="2" t="s">
        <v>366</v>
      </c>
    </row>
    <row r="434" spans="2:6" ht="15">
      <c r="B434" s="5" t="s">
        <v>7</v>
      </c>
      <c r="C434" s="5" t="s">
        <v>372</v>
      </c>
      <c r="D434" s="4">
        <v>130</v>
      </c>
      <c r="E434" s="4">
        <v>1163037.4</v>
      </c>
      <c r="F434" s="4">
        <v>1306720.5</v>
      </c>
    </row>
    <row r="435" spans="2:6" ht="15">
      <c r="B435" s="5" t="s">
        <v>8</v>
      </c>
      <c r="C435" s="5" t="s">
        <v>373</v>
      </c>
      <c r="D435" s="4">
        <v>0</v>
      </c>
      <c r="E435" s="4">
        <v>283959.7</v>
      </c>
      <c r="F435" s="4">
        <v>353738.6</v>
      </c>
    </row>
    <row r="436" spans="2:6" ht="15">
      <c r="B436" s="5" t="s">
        <v>268</v>
      </c>
      <c r="C436" s="5" t="s">
        <v>374</v>
      </c>
      <c r="D436" s="4">
        <v>71</v>
      </c>
      <c r="E436" s="4">
        <v>368404.6</v>
      </c>
      <c r="F436" s="4">
        <v>427079.8</v>
      </c>
    </row>
    <row r="437" spans="2:6" ht="15">
      <c r="B437" s="5" t="s">
        <v>10</v>
      </c>
      <c r="C437" s="6" t="s">
        <v>135</v>
      </c>
      <c r="D437" s="4">
        <v>201</v>
      </c>
      <c r="E437" s="4">
        <v>1815401.7</v>
      </c>
      <c r="F437" s="4">
        <v>2087538.9</v>
      </c>
    </row>
    <row r="438" spans="1:120" ht="12.75">
      <c r="BP438" s="78"/>
      <c r="BQ438" s="78"/>
      <c r="BR438" s="78"/>
      <c r="BS438" s="78"/>
      <c r="BT438" s="78"/>
      <c r="BU438" s="78"/>
      <c r="BV438" s="78"/>
      <c r="BW438" s="78"/>
      <c r="BX438" s="78"/>
      <c r="BY438" s="78"/>
      <c r="BZ438" s="78"/>
      <c r="CA438" s="78"/>
      <c r="CB438" s="78"/>
      <c r="CC438" s="78"/>
      <c r="CD438" s="78"/>
      <c r="CE438" s="78"/>
      <c r="CF438" s="78"/>
      <c r="CG438" s="78"/>
      <c r="CH438" s="78"/>
      <c r="CI438" s="78"/>
      <c r="CJ438" s="78"/>
      <c r="CK438" s="78"/>
      <c r="CL438" s="78"/>
      <c r="CM438" s="78"/>
      <c r="CN438" s="78"/>
      <c r="CO438" s="78"/>
      <c r="CP438" s="78"/>
      <c r="CQ438" s="78"/>
      <c r="CR438" s="78"/>
      <c r="CS438" s="78"/>
      <c r="CT438" s="78"/>
      <c r="CU438" s="78"/>
      <c r="CV438" s="78"/>
      <c r="CW438" s="78"/>
      <c r="CX438" s="78"/>
      <c r="CY438" s="78"/>
      <c r="CZ438" s="78"/>
      <c r="DA438" s="78"/>
      <c r="DB438" s="78"/>
      <c r="DC438" s="78"/>
      <c r="DD438" s="78"/>
      <c r="DE438" s="78"/>
      <c r="DF438" s="78"/>
      <c r="DG438" s="78"/>
      <c r="DH438" s="78"/>
      <c r="DI438" s="78"/>
      <c r="DJ438" s="78"/>
      <c r="DK438" s="78"/>
      <c r="DL438" s="78"/>
      <c r="DM438" s="78"/>
      <c r="DN438" s="78"/>
      <c r="DO438" s="78"/>
      <c r="DP438" s="78"/>
    </row>
    <row r="439" ht="45">
      <c r="E439" s="3" t="s">
        <v>38</v>
      </c>
    </row>
    <row r="440" ht="45">
      <c r="E440" s="3" t="s">
        <v>39</v>
      </c>
    </row>
    <row r="441" ht="15">
      <c r="A441" s="1" t="s">
        <v>1</v>
      </c>
    </row>
    <row r="442" ht="15">
      <c r="B442" s="1" t="s">
        <v>375</v>
      </c>
    </row>
    <row r="443" ht="15">
      <c r="E443" s="3" t="s">
        <v>2</v>
      </c>
    </row>
    <row r="444" spans="2:5" ht="30">
      <c r="B444" s="2" t="s">
        <v>3</v>
      </c>
      <c r="C444" s="2" t="s">
        <v>4</v>
      </c>
      <c r="D444" s="2" t="s">
        <v>5</v>
      </c>
      <c r="E444" s="2" t="s">
        <v>6</v>
      </c>
    </row>
    <row r="445" spans="2:5" ht="30">
      <c r="B445" s="5" t="s">
        <v>40</v>
      </c>
      <c r="C445" s="5" t="s">
        <v>376</v>
      </c>
      <c r="D445" s="4">
        <v>0</v>
      </c>
      <c r="E445" s="4">
        <v>0</v>
      </c>
    </row>
    <row r="446" spans="2:5" ht="30">
      <c r="B446" s="5" t="s">
        <v>68</v>
      </c>
      <c r="C446" s="5" t="s">
        <v>377</v>
      </c>
      <c r="D446" s="4">
        <v>0</v>
      </c>
      <c r="E446" s="4">
        <v>0</v>
      </c>
    </row>
    <row r="447" spans="2:5" ht="30">
      <c r="B447" s="5" t="s">
        <v>9</v>
      </c>
      <c r="C447" s="6" t="s">
        <v>378</v>
      </c>
      <c r="D447" s="4">
        <v>0</v>
      </c>
      <c r="E447" s="4">
        <v>0</v>
      </c>
    </row>
    <row r="448" ht="15">
      <c r="B448" s="1" t="s">
        <v>136</v>
      </c>
    </row>
    <row r="449" ht="15">
      <c r="B449" s="3" t="s">
        <v>37</v>
      </c>
    </row>
    <row r="450" spans="1:120" ht="12.75">
      <c r="BP450" s="78"/>
      <c r="BQ450" s="78"/>
      <c r="BR450" s="78"/>
      <c r="BS450" s="78"/>
      <c r="BT450" s="78"/>
      <c r="BU450" s="78"/>
      <c r="BV450" s="78"/>
      <c r="BW450" s="78"/>
      <c r="BX450" s="78"/>
      <c r="BY450" s="78"/>
      <c r="BZ450" s="78"/>
      <c r="CA450" s="78"/>
      <c r="CB450" s="78"/>
      <c r="CC450" s="78"/>
      <c r="CD450" s="78"/>
      <c r="CE450" s="78"/>
      <c r="CF450" s="78"/>
      <c r="CG450" s="78"/>
      <c r="CH450" s="78"/>
      <c r="CI450" s="78"/>
      <c r="CJ450" s="78"/>
      <c r="CK450" s="78"/>
      <c r="CL450" s="78"/>
      <c r="CM450" s="78"/>
      <c r="CN450" s="78"/>
      <c r="CO450" s="78"/>
      <c r="CP450" s="78"/>
      <c r="CQ450" s="78"/>
      <c r="CR450" s="78"/>
      <c r="CS450" s="78"/>
      <c r="CT450" s="78"/>
      <c r="CU450" s="78"/>
      <c r="CV450" s="78"/>
      <c r="CW450" s="78"/>
      <c r="CX450" s="78"/>
      <c r="CY450" s="78"/>
      <c r="CZ450" s="78"/>
      <c r="DA450" s="78"/>
      <c r="DB450" s="78"/>
      <c r="DC450" s="78"/>
      <c r="DD450" s="78"/>
      <c r="DE450" s="78"/>
      <c r="DF450" s="78"/>
      <c r="DG450" s="78"/>
      <c r="DH450" s="78"/>
      <c r="DI450" s="78"/>
      <c r="DJ450" s="78"/>
      <c r="DK450" s="78"/>
      <c r="DL450" s="78"/>
      <c r="DM450" s="78"/>
      <c r="DN450" s="78"/>
      <c r="DO450" s="78"/>
      <c r="DP450" s="78"/>
    </row>
    <row r="451" ht="45">
      <c r="E451" s="3" t="s">
        <v>38</v>
      </c>
    </row>
    <row r="452" ht="45">
      <c r="E452" s="3" t="s">
        <v>39</v>
      </c>
    </row>
    <row r="453" ht="15">
      <c r="A453" s="1" t="s">
        <v>1</v>
      </c>
    </row>
    <row r="454" ht="15">
      <c r="B454" s="1" t="s">
        <v>379</v>
      </c>
    </row>
    <row r="455" ht="15">
      <c r="G455" s="3" t="s">
        <v>2</v>
      </c>
    </row>
    <row r="456" spans="2:7" ht="45">
      <c r="B456" s="2" t="s">
        <v>3</v>
      </c>
      <c r="C456" s="2" t="s">
        <v>4</v>
      </c>
      <c r="D456" s="2" t="s">
        <v>380</v>
      </c>
      <c r="E456" s="2" t="s">
        <v>381</v>
      </c>
      <c r="F456" s="2" t="s">
        <v>382</v>
      </c>
      <c r="G456" s="2" t="s">
        <v>383</v>
      </c>
    </row>
    <row r="457" spans="2:7" ht="15">
      <c r="B457" s="5" t="s">
        <v>7</v>
      </c>
      <c r="C457" s="5" t="s">
        <v>384</v>
      </c>
      <c r="D457" s="4" t="s">
        <v>37</v>
      </c>
      <c r="E457" s="4" t="s">
        <v>37</v>
      </c>
      <c r="F457" s="4" t="s">
        <v>37</v>
      </c>
      <c r="G457" s="4" t="s">
        <v>37</v>
      </c>
    </row>
    <row r="458" spans="2:7" ht="15">
      <c r="B458" s="5" t="s">
        <v>8</v>
      </c>
      <c r="C458" s="5" t="s">
        <v>385</v>
      </c>
      <c r="D458" s="4" t="s">
        <v>37</v>
      </c>
      <c r="E458" s="4" t="s">
        <v>37</v>
      </c>
      <c r="F458" s="4" t="s">
        <v>37</v>
      </c>
      <c r="G458" s="4" t="s">
        <v>37</v>
      </c>
    </row>
    <row r="459" spans="2:7" ht="15">
      <c r="B459" s="5" t="s">
        <v>268</v>
      </c>
      <c r="C459" s="5" t="s">
        <v>386</v>
      </c>
      <c r="D459" s="4" t="s">
        <v>37</v>
      </c>
      <c r="E459" s="4" t="s">
        <v>37</v>
      </c>
      <c r="F459" s="4" t="s">
        <v>37</v>
      </c>
      <c r="G459" s="4" t="s">
        <v>37</v>
      </c>
    </row>
    <row r="460" spans="1:120" ht="12.75">
      <c r="BP460" s="78"/>
      <c r="BQ460" s="78"/>
      <c r="BR460" s="78"/>
      <c r="BS460" s="78"/>
      <c r="BT460" s="78"/>
      <c r="BU460" s="78"/>
      <c r="BV460" s="78"/>
      <c r="BW460" s="78"/>
      <c r="BX460" s="78"/>
      <c r="BY460" s="78"/>
      <c r="BZ460" s="78"/>
      <c r="CA460" s="78"/>
      <c r="CB460" s="78"/>
      <c r="CC460" s="78"/>
      <c r="CD460" s="78"/>
      <c r="CE460" s="78"/>
      <c r="CF460" s="78"/>
      <c r="CG460" s="78"/>
      <c r="CH460" s="78"/>
      <c r="CI460" s="78"/>
      <c r="CJ460" s="78"/>
      <c r="CK460" s="78"/>
      <c r="CL460" s="78"/>
      <c r="CM460" s="78"/>
      <c r="CN460" s="78"/>
      <c r="CO460" s="78"/>
      <c r="CP460" s="78"/>
      <c r="CQ460" s="78"/>
      <c r="CR460" s="78"/>
      <c r="CS460" s="78"/>
      <c r="CT460" s="78"/>
      <c r="CU460" s="78"/>
      <c r="CV460" s="78"/>
      <c r="CW460" s="78"/>
      <c r="CX460" s="78"/>
      <c r="CY460" s="78"/>
      <c r="CZ460" s="78"/>
      <c r="DA460" s="78"/>
      <c r="DB460" s="78"/>
      <c r="DC460" s="78"/>
      <c r="DD460" s="78"/>
      <c r="DE460" s="78"/>
      <c r="DF460" s="78"/>
      <c r="DG460" s="78"/>
      <c r="DH460" s="78"/>
      <c r="DI460" s="78"/>
      <c r="DJ460" s="78"/>
      <c r="DK460" s="78"/>
      <c r="DL460" s="78"/>
      <c r="DM460" s="78"/>
      <c r="DN460" s="78"/>
      <c r="DO460" s="78"/>
      <c r="DP460" s="78"/>
    </row>
    <row r="461" ht="45">
      <c r="E461" s="3" t="s">
        <v>38</v>
      </c>
    </row>
    <row r="462" ht="45">
      <c r="E462" s="3" t="s">
        <v>39</v>
      </c>
    </row>
    <row r="463" ht="15">
      <c r="A463" s="1" t="s">
        <v>1</v>
      </c>
    </row>
    <row r="464" ht="15">
      <c r="B464" s="1" t="s">
        <v>387</v>
      </c>
    </row>
    <row r="465" ht="15">
      <c r="E465" s="3" t="s">
        <v>2</v>
      </c>
    </row>
    <row r="466" spans="2:5" ht="30">
      <c r="B466" s="2" t="s">
        <v>3</v>
      </c>
      <c r="C466" s="2" t="s">
        <v>4</v>
      </c>
      <c r="D466" s="2" t="s">
        <v>5</v>
      </c>
      <c r="E466" s="2" t="s">
        <v>6</v>
      </c>
    </row>
    <row r="467" spans="2:5" ht="15">
      <c r="B467" s="5" t="s">
        <v>7</v>
      </c>
      <c r="C467" s="5" t="s">
        <v>388</v>
      </c>
      <c r="D467" s="4">
        <v>0</v>
      </c>
      <c r="E467" s="4">
        <v>0</v>
      </c>
    </row>
    <row r="468" spans="2:5" ht="15">
      <c r="B468" s="5" t="s">
        <v>8</v>
      </c>
      <c r="C468" s="5" t="s">
        <v>389</v>
      </c>
      <c r="D468" s="4">
        <v>0</v>
      </c>
      <c r="E468" s="4">
        <v>0</v>
      </c>
    </row>
    <row r="469" spans="2:5" ht="15">
      <c r="B469" s="5" t="s">
        <v>268</v>
      </c>
      <c r="C469" s="5" t="s">
        <v>390</v>
      </c>
      <c r="D469" s="4">
        <v>0</v>
      </c>
      <c r="E469" s="4">
        <v>0</v>
      </c>
    </row>
    <row r="470" spans="2:5" ht="15">
      <c r="B470" s="5" t="s">
        <v>10</v>
      </c>
      <c r="C470" s="5" t="s">
        <v>391</v>
      </c>
      <c r="D470" s="4">
        <v>0</v>
      </c>
      <c r="E470" s="4">
        <v>0</v>
      </c>
    </row>
    <row r="471" spans="2:5" ht="15">
      <c r="B471" s="5" t="s">
        <v>11</v>
      </c>
      <c r="C471" s="5" t="s">
        <v>392</v>
      </c>
      <c r="D471" s="4">
        <v>0</v>
      </c>
      <c r="E471" s="4">
        <v>0</v>
      </c>
    </row>
    <row r="472" spans="2:5" ht="15">
      <c r="B472" s="5" t="s">
        <v>12</v>
      </c>
      <c r="C472" s="6" t="s">
        <v>135</v>
      </c>
      <c r="D472" s="4">
        <v>0</v>
      </c>
      <c r="E472" s="4">
        <v>0</v>
      </c>
    </row>
    <row r="473" ht="15">
      <c r="B473" s="1" t="s">
        <v>136</v>
      </c>
    </row>
    <row r="474" ht="15">
      <c r="B474" s="3" t="s">
        <v>37</v>
      </c>
    </row>
    <row r="475" spans="1:120" ht="12.75">
      <c r="BP475" s="78"/>
      <c r="BQ475" s="78"/>
      <c r="BR475" s="78"/>
      <c r="BS475" s="78"/>
      <c r="BT475" s="78"/>
      <c r="BU475" s="78"/>
      <c r="BV475" s="78"/>
      <c r="BW475" s="78"/>
      <c r="BX475" s="78"/>
      <c r="BY475" s="78"/>
      <c r="BZ475" s="78"/>
      <c r="CA475" s="78"/>
      <c r="CB475" s="78"/>
      <c r="CC475" s="78"/>
      <c r="CD475" s="78"/>
      <c r="CE475" s="78"/>
      <c r="CF475" s="78"/>
      <c r="CG475" s="78"/>
      <c r="CH475" s="78"/>
      <c r="CI475" s="78"/>
      <c r="CJ475" s="78"/>
      <c r="CK475" s="78"/>
      <c r="CL475" s="78"/>
      <c r="CM475" s="78"/>
      <c r="CN475" s="78"/>
      <c r="CO475" s="78"/>
      <c r="CP475" s="78"/>
      <c r="CQ475" s="78"/>
      <c r="CR475" s="78"/>
      <c r="CS475" s="78"/>
      <c r="CT475" s="78"/>
      <c r="CU475" s="78"/>
      <c r="CV475" s="78"/>
      <c r="CW475" s="78"/>
      <c r="CX475" s="78"/>
      <c r="CY475" s="78"/>
      <c r="CZ475" s="78"/>
      <c r="DA475" s="78"/>
      <c r="DB475" s="78"/>
      <c r="DC475" s="78"/>
      <c r="DD475" s="78"/>
      <c r="DE475" s="78"/>
      <c r="DF475" s="78"/>
      <c r="DG475" s="78"/>
      <c r="DH475" s="78"/>
      <c r="DI475" s="78"/>
      <c r="DJ475" s="78"/>
      <c r="DK475" s="78"/>
      <c r="DL475" s="78"/>
      <c r="DM475" s="78"/>
      <c r="DN475" s="78"/>
      <c r="DO475" s="78"/>
      <c r="DP475" s="78"/>
    </row>
    <row r="476" ht="45">
      <c r="E476" s="3" t="s">
        <v>38</v>
      </c>
    </row>
    <row r="477" ht="45">
      <c r="E477" s="3" t="s">
        <v>39</v>
      </c>
    </row>
    <row r="478" ht="15">
      <c r="A478" s="1" t="s">
        <v>1</v>
      </c>
    </row>
    <row r="479" ht="15">
      <c r="B479" s="1" t="s">
        <v>393</v>
      </c>
    </row>
    <row r="480" ht="15">
      <c r="F480" s="3" t="s">
        <v>2</v>
      </c>
    </row>
    <row r="481" spans="2:6" ht="30">
      <c r="B481" s="2" t="s">
        <v>3</v>
      </c>
      <c r="C481" s="2" t="s">
        <v>4</v>
      </c>
      <c r="D481" s="2" t="s">
        <v>394</v>
      </c>
      <c r="E481" s="2" t="s">
        <v>395</v>
      </c>
      <c r="F481" s="2" t="s">
        <v>383</v>
      </c>
    </row>
    <row r="482" spans="2:6" ht="15">
      <c r="B482" s="5" t="s">
        <v>40</v>
      </c>
      <c r="C482" s="5" t="s">
        <v>37</v>
      </c>
      <c r="D482" s="4" t="s">
        <v>37</v>
      </c>
      <c r="E482" s="4" t="s">
        <v>37</v>
      </c>
      <c r="F482" s="4" t="s">
        <v>37</v>
      </c>
    </row>
    <row r="483" spans="1:120" ht="12.75">
      <c r="BP483" s="78"/>
      <c r="BQ483" s="78"/>
      <c r="BR483" s="78"/>
      <c r="BS483" s="78"/>
      <c r="BT483" s="78"/>
      <c r="BU483" s="78"/>
      <c r="BV483" s="78"/>
      <c r="BW483" s="78"/>
      <c r="BX483" s="78"/>
      <c r="BY483" s="78"/>
      <c r="BZ483" s="78"/>
      <c r="CA483" s="78"/>
      <c r="CB483" s="78"/>
      <c r="CC483" s="78"/>
      <c r="CD483" s="78"/>
      <c r="CE483" s="78"/>
      <c r="CF483" s="78"/>
      <c r="CG483" s="78"/>
      <c r="CH483" s="78"/>
      <c r="CI483" s="78"/>
      <c r="CJ483" s="78"/>
      <c r="CK483" s="78"/>
      <c r="CL483" s="78"/>
      <c r="CM483" s="78"/>
      <c r="CN483" s="78"/>
      <c r="CO483" s="78"/>
      <c r="CP483" s="78"/>
      <c r="CQ483" s="78"/>
      <c r="CR483" s="78"/>
      <c r="CS483" s="78"/>
      <c r="CT483" s="78"/>
      <c r="CU483" s="78"/>
      <c r="CV483" s="78"/>
      <c r="CW483" s="78"/>
      <c r="CX483" s="78"/>
      <c r="CY483" s="78"/>
      <c r="CZ483" s="78"/>
      <c r="DA483" s="78"/>
      <c r="DB483" s="78"/>
      <c r="DC483" s="78"/>
      <c r="DD483" s="78"/>
      <c r="DE483" s="78"/>
      <c r="DF483" s="78"/>
      <c r="DG483" s="78"/>
      <c r="DH483" s="78"/>
      <c r="DI483" s="78"/>
      <c r="DJ483" s="78"/>
      <c r="DK483" s="78"/>
      <c r="DL483" s="78"/>
      <c r="DM483" s="78"/>
      <c r="DN483" s="78"/>
      <c r="DO483" s="78"/>
      <c r="DP483" s="78"/>
    </row>
    <row r="484" ht="45">
      <c r="E484" s="3" t="s">
        <v>38</v>
      </c>
    </row>
    <row r="485" ht="45">
      <c r="E485" s="3" t="s">
        <v>39</v>
      </c>
    </row>
    <row r="486" ht="15">
      <c r="A486" s="1" t="s">
        <v>1</v>
      </c>
    </row>
    <row r="487" ht="15">
      <c r="B487" s="1" t="s">
        <v>396</v>
      </c>
    </row>
    <row r="488" ht="15">
      <c r="O488" s="3" t="s">
        <v>2</v>
      </c>
    </row>
    <row r="489" spans="2:15" ht="45">
      <c r="B489" s="2" t="s">
        <v>3</v>
      </c>
      <c r="C489" s="2" t="s">
        <v>4</v>
      </c>
      <c r="D489" s="2" t="s">
        <v>6</v>
      </c>
      <c r="E489" s="2" t="s">
        <v>397</v>
      </c>
      <c r="F489" s="2" t="s">
        <v>398</v>
      </c>
      <c r="G489" s="2" t="s">
        <v>399</v>
      </c>
      <c r="H489" s="2" t="s">
        <v>400</v>
      </c>
      <c r="I489" s="2" t="s">
        <v>401</v>
      </c>
      <c r="J489" s="2" t="s">
        <v>402</v>
      </c>
      <c r="K489" s="2" t="s">
        <v>403</v>
      </c>
      <c r="L489" s="2" t="s">
        <v>404</v>
      </c>
      <c r="M489" s="2" t="s">
        <v>405</v>
      </c>
      <c r="N489" s="2" t="s">
        <v>395</v>
      </c>
      <c r="O489" s="2" t="s">
        <v>6</v>
      </c>
    </row>
    <row r="490" spans="2:15" ht="15">
      <c r="B490" s="5" t="s">
        <v>37</v>
      </c>
      <c r="C490" s="6" t="s">
        <v>406</v>
      </c>
      <c r="D490" s="4">
        <v>0</v>
      </c>
      <c r="E490" s="4">
        <v>0</v>
      </c>
      <c r="F490" s="4">
        <v>0</v>
      </c>
      <c r="G490" s="4">
        <v>0</v>
      </c>
      <c r="H490" s="4">
        <v>0</v>
      </c>
      <c r="I490" s="4">
        <v>0</v>
      </c>
      <c r="J490" s="4">
        <v>0</v>
      </c>
      <c r="K490" s="4">
        <v>0</v>
      </c>
      <c r="L490" s="4">
        <v>0</v>
      </c>
      <c r="M490" s="4">
        <v>0</v>
      </c>
      <c r="N490" s="4">
        <v>0</v>
      </c>
      <c r="O490" s="4">
        <v>0</v>
      </c>
    </row>
    <row r="491" spans="2:15" ht="15">
      <c r="B491" s="5" t="s">
        <v>189</v>
      </c>
      <c r="C491" s="5" t="s">
        <v>181</v>
      </c>
      <c r="D491" s="4">
        <v>0</v>
      </c>
      <c r="E491" s="4">
        <v>0</v>
      </c>
      <c r="F491" s="4">
        <v>0</v>
      </c>
      <c r="G491" s="4">
        <v>0</v>
      </c>
      <c r="H491" s="4">
        <v>0</v>
      </c>
      <c r="I491" s="4">
        <v>0</v>
      </c>
      <c r="J491" s="4">
        <v>0</v>
      </c>
      <c r="K491" s="4">
        <v>0</v>
      </c>
      <c r="L491" s="4">
        <v>0</v>
      </c>
      <c r="M491" s="4">
        <v>0</v>
      </c>
      <c r="N491" s="4">
        <v>0</v>
      </c>
      <c r="O491" s="4">
        <v>0</v>
      </c>
    </row>
    <row r="492" spans="2:15" ht="15">
      <c r="B492" s="5" t="s">
        <v>190</v>
      </c>
      <c r="C492" s="5" t="s">
        <v>182</v>
      </c>
      <c r="D492" s="4">
        <v>0</v>
      </c>
      <c r="E492" s="4">
        <v>0</v>
      </c>
      <c r="F492" s="4">
        <v>0</v>
      </c>
      <c r="G492" s="4">
        <v>0</v>
      </c>
      <c r="H492" s="4">
        <v>0</v>
      </c>
      <c r="I492" s="4">
        <v>0</v>
      </c>
      <c r="J492" s="4">
        <v>0</v>
      </c>
      <c r="K492" s="4">
        <v>0</v>
      </c>
      <c r="L492" s="4">
        <v>0</v>
      </c>
      <c r="M492" s="4">
        <v>0</v>
      </c>
      <c r="N492" s="4">
        <v>0</v>
      </c>
      <c r="O492" s="4">
        <v>0</v>
      </c>
    </row>
    <row r="493" spans="2:15" ht="15">
      <c r="B493" s="5" t="s">
        <v>191</v>
      </c>
      <c r="C493" s="5" t="s">
        <v>407</v>
      </c>
      <c r="D493" s="4">
        <v>0</v>
      </c>
      <c r="E493" s="4">
        <v>0</v>
      </c>
      <c r="F493" s="4">
        <v>0</v>
      </c>
      <c r="G493" s="4">
        <v>0</v>
      </c>
      <c r="H493" s="4">
        <v>0</v>
      </c>
      <c r="I493" s="4">
        <v>0</v>
      </c>
      <c r="J493" s="4">
        <v>0</v>
      </c>
      <c r="K493" s="4">
        <v>0</v>
      </c>
      <c r="L493" s="4">
        <v>0</v>
      </c>
      <c r="M493" s="4">
        <v>0</v>
      </c>
      <c r="N493" s="4">
        <v>0</v>
      </c>
      <c r="O493" s="4">
        <v>0</v>
      </c>
    </row>
    <row r="494" spans="2:15" ht="15">
      <c r="B494" s="5" t="s">
        <v>193</v>
      </c>
      <c r="C494" s="5" t="s">
        <v>408</v>
      </c>
      <c r="D494" s="4">
        <v>0</v>
      </c>
      <c r="E494" s="4">
        <v>0</v>
      </c>
      <c r="F494" s="4">
        <v>0</v>
      </c>
      <c r="G494" s="4">
        <v>0</v>
      </c>
      <c r="H494" s="4">
        <v>0</v>
      </c>
      <c r="I494" s="4">
        <v>0</v>
      </c>
      <c r="J494" s="4">
        <v>0</v>
      </c>
      <c r="K494" s="4">
        <v>0</v>
      </c>
      <c r="L494" s="4">
        <v>0</v>
      </c>
      <c r="M494" s="4">
        <v>0</v>
      </c>
      <c r="N494" s="4">
        <v>0</v>
      </c>
      <c r="O494" s="4">
        <v>0</v>
      </c>
    </row>
    <row r="495" spans="2:15" ht="15">
      <c r="B495" s="5" t="s">
        <v>199</v>
      </c>
      <c r="C495" s="5" t="s">
        <v>409</v>
      </c>
      <c r="D495" s="4">
        <v>0</v>
      </c>
      <c r="E495" s="4">
        <v>0</v>
      </c>
      <c r="F495" s="4">
        <v>0</v>
      </c>
      <c r="G495" s="4">
        <v>0</v>
      </c>
      <c r="H495" s="4">
        <v>0</v>
      </c>
      <c r="I495" s="4">
        <v>0</v>
      </c>
      <c r="J495" s="4">
        <v>0</v>
      </c>
      <c r="K495" s="4">
        <v>0</v>
      </c>
      <c r="L495" s="4">
        <v>0</v>
      </c>
      <c r="M495" s="4">
        <v>0</v>
      </c>
      <c r="N495" s="4">
        <v>0</v>
      </c>
      <c r="O495" s="4">
        <v>0</v>
      </c>
    </row>
    <row r="496" spans="2:15" ht="15">
      <c r="B496" s="5" t="s">
        <v>207</v>
      </c>
      <c r="C496" s="5" t="s">
        <v>184</v>
      </c>
      <c r="D496" s="4">
        <v>0</v>
      </c>
      <c r="E496" s="4">
        <v>0</v>
      </c>
      <c r="F496" s="4">
        <v>0</v>
      </c>
      <c r="G496" s="4">
        <v>0</v>
      </c>
      <c r="H496" s="4">
        <v>0</v>
      </c>
      <c r="I496" s="4">
        <v>0</v>
      </c>
      <c r="J496" s="4">
        <v>0</v>
      </c>
      <c r="K496" s="4">
        <v>0</v>
      </c>
      <c r="L496" s="4">
        <v>0</v>
      </c>
      <c r="M496" s="4">
        <v>0</v>
      </c>
      <c r="N496" s="4">
        <v>0</v>
      </c>
      <c r="O496" s="4">
        <v>0</v>
      </c>
    </row>
    <row r="497" spans="2:15" ht="15">
      <c r="B497" s="5" t="s">
        <v>209</v>
      </c>
      <c r="C497" s="5" t="s">
        <v>185</v>
      </c>
      <c r="D497" s="4">
        <v>0</v>
      </c>
      <c r="E497" s="4">
        <v>0</v>
      </c>
      <c r="F497" s="4">
        <v>0</v>
      </c>
      <c r="G497" s="4">
        <v>0</v>
      </c>
      <c r="H497" s="4">
        <v>0</v>
      </c>
      <c r="I497" s="4">
        <v>0</v>
      </c>
      <c r="J497" s="4">
        <v>0</v>
      </c>
      <c r="K497" s="4">
        <v>0</v>
      </c>
      <c r="L497" s="4">
        <v>0</v>
      </c>
      <c r="M497" s="4">
        <v>0</v>
      </c>
      <c r="N497" s="4">
        <v>0</v>
      </c>
      <c r="O497" s="4">
        <v>0</v>
      </c>
    </row>
    <row r="498" spans="2:15" ht="15">
      <c r="B498" s="5" t="s">
        <v>211</v>
      </c>
      <c r="C498" s="5" t="s">
        <v>186</v>
      </c>
      <c r="D498" s="4">
        <v>0</v>
      </c>
      <c r="E498" s="4">
        <v>0</v>
      </c>
      <c r="F498" s="4">
        <v>0</v>
      </c>
      <c r="G498" s="4">
        <v>0</v>
      </c>
      <c r="H498" s="4">
        <v>0</v>
      </c>
      <c r="I498" s="4">
        <v>0</v>
      </c>
      <c r="J498" s="4">
        <v>0</v>
      </c>
      <c r="K498" s="4">
        <v>0</v>
      </c>
      <c r="L498" s="4">
        <v>0</v>
      </c>
      <c r="M498" s="4">
        <v>0</v>
      </c>
      <c r="N498" s="4">
        <v>0</v>
      </c>
      <c r="O498" s="4">
        <v>0</v>
      </c>
    </row>
    <row r="499" spans="2:15" ht="15">
      <c r="B499" s="5" t="s">
        <v>410</v>
      </c>
      <c r="C499" s="5" t="s">
        <v>59</v>
      </c>
      <c r="D499" s="4">
        <v>0</v>
      </c>
      <c r="E499" s="4">
        <v>0</v>
      </c>
      <c r="F499" s="4">
        <v>0</v>
      </c>
      <c r="G499" s="4">
        <v>0</v>
      </c>
      <c r="H499" s="4">
        <v>0</v>
      </c>
      <c r="I499" s="4">
        <v>0</v>
      </c>
      <c r="J499" s="4">
        <v>0</v>
      </c>
      <c r="K499" s="4">
        <v>0</v>
      </c>
      <c r="L499" s="4">
        <v>0</v>
      </c>
      <c r="M499" s="4">
        <v>0</v>
      </c>
      <c r="N499" s="4">
        <v>0</v>
      </c>
      <c r="O499" s="4">
        <v>0</v>
      </c>
    </row>
    <row r="500" spans="2:15" ht="15">
      <c r="B500" s="5" t="s">
        <v>411</v>
      </c>
      <c r="C500" s="5" t="s">
        <v>412</v>
      </c>
      <c r="D500" s="4">
        <v>0</v>
      </c>
      <c r="E500" s="4">
        <v>0</v>
      </c>
      <c r="F500" s="4">
        <v>0</v>
      </c>
      <c r="G500" s="4">
        <v>0</v>
      </c>
      <c r="H500" s="4">
        <v>0</v>
      </c>
      <c r="I500" s="4">
        <v>0</v>
      </c>
      <c r="J500" s="4">
        <v>0</v>
      </c>
      <c r="K500" s="4">
        <v>0</v>
      </c>
      <c r="L500" s="4">
        <v>0</v>
      </c>
      <c r="M500" s="4">
        <v>0</v>
      </c>
      <c r="N500" s="4">
        <v>0</v>
      </c>
      <c r="O500" s="4">
        <v>0</v>
      </c>
    </row>
    <row r="501" spans="2:15" ht="15">
      <c r="B501" s="5" t="s">
        <v>413</v>
      </c>
      <c r="C501" s="5" t="s">
        <v>414</v>
      </c>
      <c r="D501" s="4">
        <v>0</v>
      </c>
      <c r="E501" s="4">
        <v>0</v>
      </c>
      <c r="F501" s="4">
        <v>0</v>
      </c>
      <c r="G501" s="4">
        <v>0</v>
      </c>
      <c r="H501" s="4">
        <v>0</v>
      </c>
      <c r="I501" s="4">
        <v>0</v>
      </c>
      <c r="J501" s="4">
        <v>0</v>
      </c>
      <c r="K501" s="4">
        <v>0</v>
      </c>
      <c r="L501" s="4">
        <v>0</v>
      </c>
      <c r="M501" s="4">
        <v>0</v>
      </c>
      <c r="N501" s="4">
        <v>0</v>
      </c>
      <c r="O501" s="4">
        <v>0</v>
      </c>
    </row>
    <row r="502" spans="2:15" ht="15">
      <c r="B502" s="5" t="s">
        <v>415</v>
      </c>
      <c r="C502" s="6" t="s">
        <v>416</v>
      </c>
      <c r="D502" s="4">
        <v>0</v>
      </c>
      <c r="E502" s="4">
        <v>0</v>
      </c>
      <c r="F502" s="4">
        <v>0</v>
      </c>
      <c r="G502" s="4">
        <v>0</v>
      </c>
      <c r="H502" s="4">
        <v>0</v>
      </c>
      <c r="I502" s="4">
        <v>0</v>
      </c>
      <c r="J502" s="4">
        <v>0</v>
      </c>
      <c r="K502" s="4">
        <v>0</v>
      </c>
      <c r="L502" s="4">
        <v>0</v>
      </c>
      <c r="M502" s="4">
        <v>0</v>
      </c>
      <c r="N502" s="4">
        <v>0</v>
      </c>
      <c r="O502" s="4">
        <v>0</v>
      </c>
    </row>
    <row r="503" spans="2:15" ht="15">
      <c r="B503" s="5" t="s">
        <v>37</v>
      </c>
      <c r="C503" s="6" t="s">
        <v>417</v>
      </c>
      <c r="D503" s="4">
        <v>0</v>
      </c>
      <c r="E503" s="4">
        <v>0</v>
      </c>
      <c r="F503" s="4">
        <v>0</v>
      </c>
      <c r="G503" s="4">
        <v>0</v>
      </c>
      <c r="H503" s="4">
        <v>0</v>
      </c>
      <c r="I503" s="4">
        <v>0</v>
      </c>
      <c r="J503" s="4">
        <v>0</v>
      </c>
      <c r="K503" s="4">
        <v>0</v>
      </c>
      <c r="L503" s="4">
        <v>0</v>
      </c>
      <c r="M503" s="4">
        <v>0</v>
      </c>
      <c r="N503" s="4">
        <v>0</v>
      </c>
      <c r="O503" s="4">
        <v>0</v>
      </c>
    </row>
    <row r="504" spans="2:15" ht="15">
      <c r="B504" s="5" t="s">
        <v>213</v>
      </c>
      <c r="C504" s="5" t="s">
        <v>237</v>
      </c>
      <c r="D504" s="4">
        <v>0</v>
      </c>
      <c r="E504" s="4">
        <v>0</v>
      </c>
      <c r="F504" s="4">
        <v>0</v>
      </c>
      <c r="G504" s="4">
        <v>0</v>
      </c>
      <c r="H504" s="4">
        <v>0</v>
      </c>
      <c r="I504" s="4">
        <v>0</v>
      </c>
      <c r="J504" s="4">
        <v>0</v>
      </c>
      <c r="K504" s="4">
        <v>0</v>
      </c>
      <c r="L504" s="4">
        <v>0</v>
      </c>
      <c r="M504" s="4">
        <v>0</v>
      </c>
      <c r="N504" s="4">
        <v>0</v>
      </c>
      <c r="O504" s="4">
        <v>0</v>
      </c>
    </row>
    <row r="505" spans="2:15" ht="15">
      <c r="B505" s="5" t="s">
        <v>90</v>
      </c>
      <c r="C505" s="5" t="s">
        <v>238</v>
      </c>
      <c r="D505" s="4">
        <v>0</v>
      </c>
      <c r="E505" s="4">
        <v>0</v>
      </c>
      <c r="F505" s="4">
        <v>0</v>
      </c>
      <c r="G505" s="4">
        <v>0</v>
      </c>
      <c r="H505" s="4">
        <v>0</v>
      </c>
      <c r="I505" s="4">
        <v>0</v>
      </c>
      <c r="J505" s="4">
        <v>0</v>
      </c>
      <c r="K505" s="4">
        <v>0</v>
      </c>
      <c r="L505" s="4">
        <v>0</v>
      </c>
      <c r="M505" s="4">
        <v>0</v>
      </c>
      <c r="N505" s="4">
        <v>0</v>
      </c>
      <c r="O505" s="4">
        <v>0</v>
      </c>
    </row>
    <row r="506" spans="2:15" ht="15">
      <c r="B506" s="5" t="s">
        <v>214</v>
      </c>
      <c r="C506" s="5" t="s">
        <v>418</v>
      </c>
      <c r="D506" s="4">
        <v>0</v>
      </c>
      <c r="E506" s="4">
        <v>0</v>
      </c>
      <c r="F506" s="4">
        <v>0</v>
      </c>
      <c r="G506" s="4">
        <v>0</v>
      </c>
      <c r="H506" s="4">
        <v>0</v>
      </c>
      <c r="I506" s="4">
        <v>0</v>
      </c>
      <c r="J506" s="4">
        <v>0</v>
      </c>
      <c r="K506" s="4">
        <v>0</v>
      </c>
      <c r="L506" s="4">
        <v>0</v>
      </c>
      <c r="M506" s="4">
        <v>0</v>
      </c>
      <c r="N506" s="4">
        <v>0</v>
      </c>
      <c r="O506" s="4">
        <v>0</v>
      </c>
    </row>
    <row r="507" spans="2:15" ht="15">
      <c r="B507" s="5" t="s">
        <v>216</v>
      </c>
      <c r="C507" s="5" t="s">
        <v>419</v>
      </c>
      <c r="D507" s="4">
        <v>0</v>
      </c>
      <c r="E507" s="4">
        <v>0</v>
      </c>
      <c r="F507" s="4">
        <v>0</v>
      </c>
      <c r="G507" s="4">
        <v>0</v>
      </c>
      <c r="H507" s="4">
        <v>0</v>
      </c>
      <c r="I507" s="4">
        <v>0</v>
      </c>
      <c r="J507" s="4">
        <v>0</v>
      </c>
      <c r="K507" s="4">
        <v>0</v>
      </c>
      <c r="L507" s="4">
        <v>0</v>
      </c>
      <c r="M507" s="4">
        <v>0</v>
      </c>
      <c r="N507" s="4">
        <v>0</v>
      </c>
      <c r="O507" s="4">
        <v>0</v>
      </c>
    </row>
    <row r="508" spans="2:15" ht="15">
      <c r="B508" s="5" t="s">
        <v>220</v>
      </c>
      <c r="C508" s="5" t="s">
        <v>239</v>
      </c>
      <c r="D508" s="4">
        <v>0</v>
      </c>
      <c r="E508" s="4">
        <v>0</v>
      </c>
      <c r="F508" s="4">
        <v>0</v>
      </c>
      <c r="G508" s="4">
        <v>0</v>
      </c>
      <c r="H508" s="4">
        <v>0</v>
      </c>
      <c r="I508" s="4">
        <v>0</v>
      </c>
      <c r="J508" s="4">
        <v>0</v>
      </c>
      <c r="K508" s="4">
        <v>0</v>
      </c>
      <c r="L508" s="4">
        <v>0</v>
      </c>
      <c r="M508" s="4">
        <v>0</v>
      </c>
      <c r="N508" s="4">
        <v>0</v>
      </c>
      <c r="O508" s="4">
        <v>0</v>
      </c>
    </row>
    <row r="509" spans="2:15" ht="15">
      <c r="B509" s="5" t="s">
        <v>227</v>
      </c>
      <c r="C509" s="5" t="s">
        <v>240</v>
      </c>
      <c r="D509" s="4">
        <v>0</v>
      </c>
      <c r="E509" s="4">
        <v>0</v>
      </c>
      <c r="F509" s="4">
        <v>0</v>
      </c>
      <c r="G509" s="4">
        <v>0</v>
      </c>
      <c r="H509" s="4">
        <v>0</v>
      </c>
      <c r="I509" s="4">
        <v>0</v>
      </c>
      <c r="J509" s="4">
        <v>0</v>
      </c>
      <c r="K509" s="4">
        <v>0</v>
      </c>
      <c r="L509" s="4">
        <v>0</v>
      </c>
      <c r="M509" s="4">
        <v>0</v>
      </c>
      <c r="N509" s="4">
        <v>0</v>
      </c>
      <c r="O509" s="4">
        <v>0</v>
      </c>
    </row>
    <row r="510" spans="2:15" ht="15">
      <c r="B510" s="5" t="s">
        <v>420</v>
      </c>
      <c r="C510" s="5" t="s">
        <v>241</v>
      </c>
      <c r="D510" s="4">
        <v>0</v>
      </c>
      <c r="E510" s="4">
        <v>0</v>
      </c>
      <c r="F510" s="4">
        <v>0</v>
      </c>
      <c r="G510" s="4">
        <v>0</v>
      </c>
      <c r="H510" s="4">
        <v>0</v>
      </c>
      <c r="I510" s="4">
        <v>0</v>
      </c>
      <c r="J510" s="4">
        <v>0</v>
      </c>
      <c r="K510" s="4">
        <v>0</v>
      </c>
      <c r="L510" s="4">
        <v>0</v>
      </c>
      <c r="M510" s="4">
        <v>0</v>
      </c>
      <c r="N510" s="4">
        <v>0</v>
      </c>
      <c r="O510" s="4">
        <v>0</v>
      </c>
    </row>
    <row r="511" spans="2:15" ht="15">
      <c r="B511" s="5" t="s">
        <v>421</v>
      </c>
      <c r="C511" s="5" t="s">
        <v>242</v>
      </c>
      <c r="D511" s="4">
        <v>0</v>
      </c>
      <c r="E511" s="4">
        <v>0</v>
      </c>
      <c r="F511" s="4">
        <v>0</v>
      </c>
      <c r="G511" s="4">
        <v>0</v>
      </c>
      <c r="H511" s="4">
        <v>0</v>
      </c>
      <c r="I511" s="4">
        <v>0</v>
      </c>
      <c r="J511" s="4">
        <v>0</v>
      </c>
      <c r="K511" s="4">
        <v>0</v>
      </c>
      <c r="L511" s="4">
        <v>0</v>
      </c>
      <c r="M511" s="4">
        <v>0</v>
      </c>
      <c r="N511" s="4">
        <v>0</v>
      </c>
      <c r="O511" s="4">
        <v>0</v>
      </c>
    </row>
    <row r="512" spans="2:15" ht="15">
      <c r="B512" s="5" t="s">
        <v>422</v>
      </c>
      <c r="C512" s="5" t="s">
        <v>243</v>
      </c>
      <c r="D512" s="4">
        <v>0</v>
      </c>
      <c r="E512" s="4">
        <v>0</v>
      </c>
      <c r="F512" s="4">
        <v>0</v>
      </c>
      <c r="G512" s="4">
        <v>0</v>
      </c>
      <c r="H512" s="4">
        <v>0</v>
      </c>
      <c r="I512" s="4">
        <v>0</v>
      </c>
      <c r="J512" s="4">
        <v>0</v>
      </c>
      <c r="K512" s="4">
        <v>0</v>
      </c>
      <c r="L512" s="4">
        <v>0</v>
      </c>
      <c r="M512" s="4">
        <v>0</v>
      </c>
      <c r="N512" s="4">
        <v>0</v>
      </c>
      <c r="O512" s="4">
        <v>0</v>
      </c>
    </row>
    <row r="513" spans="2:15" ht="30">
      <c r="B513" s="5" t="s">
        <v>423</v>
      </c>
      <c r="C513" s="5" t="s">
        <v>424</v>
      </c>
      <c r="D513" s="4">
        <v>0</v>
      </c>
      <c r="E513" s="4">
        <v>0</v>
      </c>
      <c r="F513" s="4">
        <v>0</v>
      </c>
      <c r="G513" s="4">
        <v>0</v>
      </c>
      <c r="H513" s="4">
        <v>0</v>
      </c>
      <c r="I513" s="4">
        <v>0</v>
      </c>
      <c r="J513" s="4">
        <v>0</v>
      </c>
      <c r="K513" s="4">
        <v>0</v>
      </c>
      <c r="L513" s="4">
        <v>0</v>
      </c>
      <c r="M513" s="4">
        <v>0</v>
      </c>
      <c r="N513" s="4">
        <v>0</v>
      </c>
      <c r="O513" s="4">
        <v>0</v>
      </c>
    </row>
    <row r="514" spans="2:15" ht="15">
      <c r="B514" s="5" t="s">
        <v>425</v>
      </c>
      <c r="C514" s="6" t="s">
        <v>426</v>
      </c>
      <c r="D514" s="4">
        <v>0</v>
      </c>
      <c r="E514" s="4">
        <v>0</v>
      </c>
      <c r="F514" s="4">
        <v>0</v>
      </c>
      <c r="G514" s="4">
        <v>0</v>
      </c>
      <c r="H514" s="4">
        <v>0</v>
      </c>
      <c r="I514" s="4">
        <v>0</v>
      </c>
      <c r="J514" s="4">
        <v>0</v>
      </c>
      <c r="K514" s="4">
        <v>0</v>
      </c>
      <c r="L514" s="4">
        <v>0</v>
      </c>
      <c r="M514" s="4">
        <v>0</v>
      </c>
      <c r="N514" s="4">
        <v>0</v>
      </c>
      <c r="O514" s="4">
        <v>0</v>
      </c>
    </row>
    <row r="515" spans="2:15" ht="15">
      <c r="B515" s="5" t="s">
        <v>9</v>
      </c>
      <c r="C515" s="6" t="s">
        <v>427</v>
      </c>
      <c r="D515" s="4">
        <v>0</v>
      </c>
      <c r="E515" s="4">
        <v>0</v>
      </c>
      <c r="F515" s="4">
        <v>0</v>
      </c>
      <c r="G515" s="4">
        <v>0</v>
      </c>
      <c r="H515" s="4">
        <v>0</v>
      </c>
      <c r="I515" s="4">
        <v>0</v>
      </c>
      <c r="J515" s="4">
        <v>0</v>
      </c>
      <c r="K515" s="4">
        <v>0</v>
      </c>
      <c r="L515" s="4">
        <v>0</v>
      </c>
      <c r="M515" s="4">
        <v>0</v>
      </c>
      <c r="N515" s="4">
        <v>0</v>
      </c>
      <c r="O515" s="4">
        <v>0</v>
      </c>
    </row>
    <row r="516" spans="2:15" ht="15">
      <c r="B516" s="5" t="s">
        <v>116</v>
      </c>
      <c r="C516" s="5" t="s">
        <v>428</v>
      </c>
      <c r="D516" s="4">
        <v>0</v>
      </c>
      <c r="E516" s="4">
        <v>0</v>
      </c>
      <c r="F516" s="4">
        <v>0</v>
      </c>
      <c r="G516" s="4">
        <v>0</v>
      </c>
      <c r="H516" s="4">
        <v>0</v>
      </c>
      <c r="I516" s="4">
        <v>0</v>
      </c>
      <c r="J516" s="4">
        <v>0</v>
      </c>
      <c r="K516" s="4">
        <v>0</v>
      </c>
      <c r="L516" s="4">
        <v>0</v>
      </c>
      <c r="M516" s="4">
        <v>0</v>
      </c>
      <c r="N516" s="4">
        <v>0</v>
      </c>
      <c r="O516" s="4">
        <v>0</v>
      </c>
    </row>
    <row r="517" spans="2:15" ht="15">
      <c r="B517" s="5" t="s">
        <v>120</v>
      </c>
      <c r="C517" s="5" t="s">
        <v>57</v>
      </c>
      <c r="D517" s="4">
        <v>0</v>
      </c>
      <c r="E517" s="4">
        <v>0</v>
      </c>
      <c r="F517" s="4">
        <v>0</v>
      </c>
      <c r="G517" s="4">
        <v>0</v>
      </c>
      <c r="H517" s="4">
        <v>0</v>
      </c>
      <c r="I517" s="4">
        <v>0</v>
      </c>
      <c r="J517" s="4">
        <v>0</v>
      </c>
      <c r="K517" s="4">
        <v>0</v>
      </c>
      <c r="L517" s="4">
        <v>0</v>
      </c>
      <c r="M517" s="4">
        <v>0</v>
      </c>
      <c r="N517" s="4">
        <v>0</v>
      </c>
      <c r="O517" s="4">
        <v>0</v>
      </c>
    </row>
    <row r="518" spans="2:15" ht="15">
      <c r="B518" s="5" t="s">
        <v>127</v>
      </c>
      <c r="C518" s="6" t="s">
        <v>135</v>
      </c>
      <c r="D518" s="4">
        <v>0</v>
      </c>
      <c r="E518" s="4">
        <v>0</v>
      </c>
      <c r="F518" s="4">
        <v>0</v>
      </c>
      <c r="G518" s="4">
        <v>0</v>
      </c>
      <c r="H518" s="4">
        <v>0</v>
      </c>
      <c r="I518" s="4">
        <v>0</v>
      </c>
      <c r="J518" s="4">
        <v>0</v>
      </c>
      <c r="K518" s="4">
        <v>0</v>
      </c>
      <c r="L518" s="4">
        <v>0</v>
      </c>
      <c r="M518" s="4">
        <v>0</v>
      </c>
      <c r="N518" s="4">
        <v>0</v>
      </c>
      <c r="O518" s="4">
        <v>0</v>
      </c>
    </row>
    <row r="519" spans="1:120" ht="12.75">
      <c r="BP519" s="78"/>
      <c r="BQ519" s="78"/>
      <c r="BR519" s="78"/>
      <c r="BS519" s="78"/>
      <c r="BT519" s="78"/>
      <c r="BU519" s="78"/>
      <c r="BV519" s="78"/>
      <c r="BW519" s="78"/>
      <c r="BX519" s="78"/>
      <c r="BY519" s="78"/>
      <c r="BZ519" s="78"/>
      <c r="CA519" s="78"/>
      <c r="CB519" s="78"/>
      <c r="CC519" s="78"/>
      <c r="CD519" s="78"/>
      <c r="CE519" s="78"/>
      <c r="CF519" s="78"/>
      <c r="CG519" s="78"/>
      <c r="CH519" s="78"/>
      <c r="CI519" s="78"/>
      <c r="CJ519" s="78"/>
      <c r="CK519" s="78"/>
      <c r="CL519" s="78"/>
      <c r="CM519" s="78"/>
      <c r="CN519" s="78"/>
      <c r="CO519" s="78"/>
      <c r="CP519" s="78"/>
      <c r="CQ519" s="78"/>
      <c r="CR519" s="78"/>
      <c r="CS519" s="78"/>
      <c r="CT519" s="78"/>
      <c r="CU519" s="78"/>
      <c r="CV519" s="78"/>
      <c r="CW519" s="78"/>
      <c r="CX519" s="78"/>
      <c r="CY519" s="78"/>
      <c r="CZ519" s="78"/>
      <c r="DA519" s="78"/>
      <c r="DB519" s="78"/>
      <c r="DC519" s="78"/>
      <c r="DD519" s="78"/>
      <c r="DE519" s="78"/>
      <c r="DF519" s="78"/>
      <c r="DG519" s="78"/>
      <c r="DH519" s="78"/>
      <c r="DI519" s="78"/>
      <c r="DJ519" s="78"/>
      <c r="DK519" s="78"/>
      <c r="DL519" s="78"/>
      <c r="DM519" s="78"/>
      <c r="DN519" s="78"/>
      <c r="DO519" s="78"/>
      <c r="DP519" s="78"/>
    </row>
    <row r="520" ht="45">
      <c r="E520" s="3" t="s">
        <v>38</v>
      </c>
    </row>
    <row r="521" ht="45">
      <c r="E521" s="3" t="s">
        <v>39</v>
      </c>
    </row>
    <row r="522" ht="15">
      <c r="A522" s="1" t="s">
        <v>1</v>
      </c>
    </row>
    <row r="523" ht="15">
      <c r="B523" s="1" t="s">
        <v>429</v>
      </c>
    </row>
    <row r="524" ht="15">
      <c r="E524" s="3" t="s">
        <v>2</v>
      </c>
    </row>
    <row r="525" spans="2:5" ht="15">
      <c r="B525" s="2" t="s">
        <v>3</v>
      </c>
      <c r="C525" s="2" t="s">
        <v>4</v>
      </c>
      <c r="D525" s="2" t="s">
        <v>430</v>
      </c>
      <c r="E525" s="2" t="s">
        <v>430</v>
      </c>
    </row>
    <row r="526" spans="2:5" ht="15">
      <c r="B526" s="5" t="s">
        <v>7</v>
      </c>
      <c r="C526" s="5" t="s">
        <v>340</v>
      </c>
      <c r="D526" s="4">
        <v>652364.3</v>
      </c>
      <c r="E526" s="4">
        <v>780818.4</v>
      </c>
    </row>
    <row r="527" spans="2:5" ht="30">
      <c r="B527" s="5" t="s">
        <v>8</v>
      </c>
      <c r="C527" s="5" t="s">
        <v>341</v>
      </c>
      <c r="D527" s="4">
        <v>97005.3</v>
      </c>
      <c r="E527" s="4">
        <v>120599.6</v>
      </c>
    </row>
    <row r="528" spans="2:5" ht="30">
      <c r="B528" s="5" t="s">
        <v>268</v>
      </c>
      <c r="C528" s="5" t="s">
        <v>342</v>
      </c>
      <c r="D528" s="4">
        <v>14117</v>
      </c>
      <c r="E528" s="4">
        <v>11967.7</v>
      </c>
    </row>
    <row r="529" spans="2:5" ht="15">
      <c r="B529" s="5" t="s">
        <v>10</v>
      </c>
      <c r="C529" s="5" t="s">
        <v>343</v>
      </c>
      <c r="D529" s="4">
        <v>8402.2</v>
      </c>
      <c r="E529" s="4">
        <v>86519.4</v>
      </c>
    </row>
    <row r="530" spans="2:5" ht="15">
      <c r="B530" s="5" t="s">
        <v>11</v>
      </c>
      <c r="C530" s="5" t="s">
        <v>344</v>
      </c>
      <c r="D530" s="4">
        <v>4343.7</v>
      </c>
      <c r="E530" s="4">
        <v>2482.5</v>
      </c>
    </row>
    <row r="531" spans="2:5" ht="15">
      <c r="B531" s="5" t="s">
        <v>12</v>
      </c>
      <c r="C531" s="5" t="s">
        <v>345</v>
      </c>
      <c r="D531" s="4">
        <v>9850.9</v>
      </c>
      <c r="E531" s="4">
        <v>13583.3</v>
      </c>
    </row>
    <row r="532" spans="2:5" ht="15">
      <c r="B532" s="5" t="s">
        <v>13</v>
      </c>
      <c r="C532" s="5" t="s">
        <v>346</v>
      </c>
      <c r="D532" s="4">
        <v>0</v>
      </c>
      <c r="E532" s="4">
        <v>0</v>
      </c>
    </row>
    <row r="533" spans="2:5" ht="15">
      <c r="B533" s="5" t="s">
        <v>14</v>
      </c>
      <c r="C533" s="5" t="s">
        <v>347</v>
      </c>
      <c r="D533" s="4">
        <v>24822.4</v>
      </c>
      <c r="E533" s="4">
        <v>37907.1</v>
      </c>
    </row>
    <row r="534" spans="2:5" ht="15">
      <c r="B534" s="5" t="s">
        <v>16</v>
      </c>
      <c r="C534" s="5" t="s">
        <v>348</v>
      </c>
      <c r="D534" s="4">
        <v>0</v>
      </c>
      <c r="E534" s="4">
        <v>0</v>
      </c>
    </row>
    <row r="535" spans="2:5" ht="15">
      <c r="B535" s="5" t="s">
        <v>17</v>
      </c>
      <c r="C535" s="5" t="s">
        <v>349</v>
      </c>
      <c r="D535" s="4">
        <v>0</v>
      </c>
      <c r="E535" s="4">
        <v>0</v>
      </c>
    </row>
    <row r="536" spans="2:5" ht="15">
      <c r="B536" s="5" t="s">
        <v>18</v>
      </c>
      <c r="C536" s="5" t="s">
        <v>350</v>
      </c>
      <c r="D536" s="4">
        <v>28937.9</v>
      </c>
      <c r="E536" s="4">
        <v>23189.2</v>
      </c>
    </row>
    <row r="537" spans="2:5" ht="15">
      <c r="B537" s="5" t="s">
        <v>19</v>
      </c>
      <c r="C537" s="5" t="s">
        <v>351</v>
      </c>
      <c r="D537" s="4">
        <v>0</v>
      </c>
      <c r="E537" s="4">
        <v>0</v>
      </c>
    </row>
    <row r="538" spans="2:5" ht="15">
      <c r="B538" s="5" t="s">
        <v>21</v>
      </c>
      <c r="C538" s="5" t="s">
        <v>352</v>
      </c>
      <c r="D538" s="4">
        <v>205800</v>
      </c>
      <c r="E538" s="4">
        <v>223343</v>
      </c>
    </row>
    <row r="539" spans="2:5" ht="15">
      <c r="B539" s="5" t="s">
        <v>22</v>
      </c>
      <c r="C539" s="5" t="s">
        <v>353</v>
      </c>
      <c r="D539" s="4">
        <v>0</v>
      </c>
      <c r="E539" s="4">
        <v>0</v>
      </c>
    </row>
    <row r="540" spans="2:5" ht="15">
      <c r="B540" s="5" t="s">
        <v>23</v>
      </c>
      <c r="C540" s="5" t="s">
        <v>354</v>
      </c>
      <c r="D540" s="4">
        <v>0</v>
      </c>
      <c r="E540" s="4">
        <v>0</v>
      </c>
    </row>
    <row r="541" spans="2:5" ht="15">
      <c r="B541" s="5" t="s">
        <v>24</v>
      </c>
      <c r="C541" s="5" t="s">
        <v>355</v>
      </c>
      <c r="D541" s="4">
        <v>0</v>
      </c>
      <c r="E541" s="4">
        <v>0</v>
      </c>
    </row>
    <row r="542" spans="2:5" ht="15">
      <c r="B542" s="5" t="s">
        <v>25</v>
      </c>
      <c r="C542" s="5" t="s">
        <v>356</v>
      </c>
      <c r="D542" s="4">
        <v>0</v>
      </c>
      <c r="E542" s="4">
        <v>0</v>
      </c>
    </row>
    <row r="543" spans="2:5" ht="15">
      <c r="B543" s="5" t="s">
        <v>357</v>
      </c>
      <c r="C543" s="5" t="s">
        <v>358</v>
      </c>
      <c r="D543" s="4">
        <v>38933.7</v>
      </c>
      <c r="E543" s="4">
        <v>34947</v>
      </c>
    </row>
    <row r="544" spans="2:5" ht="15">
      <c r="B544" s="5" t="s">
        <v>27</v>
      </c>
      <c r="C544" s="5" t="s">
        <v>359</v>
      </c>
      <c r="D544" s="4">
        <v>0</v>
      </c>
      <c r="E544" s="4">
        <v>0</v>
      </c>
    </row>
    <row r="545" spans="2:5" ht="15">
      <c r="B545" s="5" t="s">
        <v>360</v>
      </c>
      <c r="C545" s="5" t="s">
        <v>361</v>
      </c>
      <c r="D545" s="4">
        <v>4265.8</v>
      </c>
      <c r="E545" s="4">
        <v>8367.6</v>
      </c>
    </row>
    <row r="546" spans="2:5" ht="15">
      <c r="B546" s="5" t="s">
        <v>29</v>
      </c>
      <c r="C546" s="5" t="s">
        <v>431</v>
      </c>
      <c r="D546" s="4">
        <v>185418.3</v>
      </c>
      <c r="E546" s="4">
        <v>314681.8</v>
      </c>
    </row>
    <row r="547" spans="2:5" ht="15">
      <c r="B547" s="5" t="s">
        <v>37</v>
      </c>
      <c r="C547" s="6" t="s">
        <v>135</v>
      </c>
      <c r="D547" s="4">
        <v>1274261.5</v>
      </c>
      <c r="E547" s="4">
        <v>1658406.6</v>
      </c>
    </row>
    <row r="548" spans="1:120" ht="12.75">
      <c r="BP548" s="78"/>
      <c r="BQ548" s="78"/>
      <c r="BR548" s="78"/>
      <c r="BS548" s="78"/>
      <c r="BT548" s="78"/>
      <c r="BU548" s="78"/>
      <c r="BV548" s="78"/>
      <c r="BW548" s="78"/>
      <c r="BX548" s="78"/>
      <c r="BY548" s="78"/>
      <c r="BZ548" s="78"/>
      <c r="CA548" s="78"/>
      <c r="CB548" s="78"/>
      <c r="CC548" s="78"/>
      <c r="CD548" s="78"/>
      <c r="CE548" s="78"/>
      <c r="CF548" s="78"/>
      <c r="CG548" s="78"/>
      <c r="CH548" s="78"/>
      <c r="CI548" s="78"/>
      <c r="CJ548" s="78"/>
      <c r="CK548" s="78"/>
      <c r="CL548" s="78"/>
      <c r="CM548" s="78"/>
      <c r="CN548" s="78"/>
      <c r="CO548" s="78"/>
      <c r="CP548" s="78"/>
      <c r="CQ548" s="78"/>
      <c r="CR548" s="78"/>
      <c r="CS548" s="78"/>
      <c r="CT548" s="78"/>
      <c r="CU548" s="78"/>
      <c r="CV548" s="78"/>
      <c r="CW548" s="78"/>
      <c r="CX548" s="78"/>
      <c r="CY548" s="78"/>
      <c r="CZ548" s="78"/>
      <c r="DA548" s="78"/>
      <c r="DB548" s="78"/>
      <c r="DC548" s="78"/>
      <c r="DD548" s="78"/>
      <c r="DE548" s="78"/>
      <c r="DF548" s="78"/>
      <c r="DG548" s="78"/>
      <c r="DH548" s="78"/>
      <c r="DI548" s="78"/>
      <c r="DJ548" s="78"/>
      <c r="DK548" s="78"/>
      <c r="DL548" s="78"/>
      <c r="DM548" s="78"/>
      <c r="DN548" s="78"/>
      <c r="DO548" s="78"/>
      <c r="DP548" s="78"/>
    </row>
    <row r="549" ht="45">
      <c r="E549" s="3" t="s">
        <v>38</v>
      </c>
    </row>
    <row r="550" ht="45">
      <c r="E550" s="3" t="s">
        <v>39</v>
      </c>
    </row>
  </sheetData>
  <sheetProtection/>
  <mergeCells count="35">
    <mergeCell ref="BP12:DP12"/>
    <mergeCell ref="BP25:DP25"/>
    <mergeCell ref="BP38:DP38"/>
    <mergeCell ref="BP55:DP55"/>
    <mergeCell ref="BP64:DP64"/>
    <mergeCell ref="BP82:DP82"/>
    <mergeCell ref="BP94:DP94"/>
    <mergeCell ref="BP132:DP132"/>
    <mergeCell ref="BP143:DP143"/>
    <mergeCell ref="BP178:DP178"/>
    <mergeCell ref="BP189:DP189"/>
    <mergeCell ref="BP198:DP198"/>
    <mergeCell ref="BP209:DP209"/>
    <mergeCell ref="BP221:DP221"/>
    <mergeCell ref="BP238:DP238"/>
    <mergeCell ref="BP249:DP249"/>
    <mergeCell ref="BP262:DP262"/>
    <mergeCell ref="BP274:DP274"/>
    <mergeCell ref="BP450:DP450"/>
    <mergeCell ref="BP290:DP290"/>
    <mergeCell ref="BP301:DP301"/>
    <mergeCell ref="BP317:DP317"/>
    <mergeCell ref="BP328:DP328"/>
    <mergeCell ref="BP349:DP349"/>
    <mergeCell ref="BP358:DP358"/>
    <mergeCell ref="BP460:DP460"/>
    <mergeCell ref="BP475:DP475"/>
    <mergeCell ref="BP483:DP483"/>
    <mergeCell ref="BP519:DP519"/>
    <mergeCell ref="BP548:DP548"/>
    <mergeCell ref="BP370:DP370"/>
    <mergeCell ref="BP383:DP383"/>
    <mergeCell ref="BP415:DP415"/>
    <mergeCell ref="BP427:DP427"/>
    <mergeCell ref="BP438:DP438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Дашням .Э</cp:lastModifiedBy>
  <dcterms:modified xsi:type="dcterms:W3CDTF">2020-03-09T06:54:31Z</dcterms:modified>
  <cp:category/>
  <cp:version/>
  <cp:contentType/>
  <cp:contentStatus/>
</cp:coreProperties>
</file>