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lkhagva\2021\tailan\"/>
    </mc:Choice>
  </mc:AlternateContent>
  <bookViews>
    <workbookView xWindow="0" yWindow="0" windowWidth="28800" windowHeight="11775" activeTab="2"/>
  </bookViews>
  <sheets>
    <sheet name="balanse" sheetId="9" r:id="rId1"/>
    <sheet name="ORLOGO" sheetId="6" r:id="rId2"/>
    <sheet name="MUN" sheetId="8" r:id="rId3"/>
    <sheet name="UMCH (2)" sheetId="11" r:id="rId4"/>
  </sheets>
  <definedNames>
    <definedName name="_xlnm.Print_Area" localSheetId="0">balanse!$A$1:$E$69</definedName>
    <definedName name="_xlnm.Print_Area" localSheetId="2">MUN!$A$1:$E$55</definedName>
    <definedName name="_xlnm.Print_Area" localSheetId="1">ORLOGO!$A$1:$E$29</definedName>
  </definedNames>
  <calcPr calcId="162913"/>
</workbook>
</file>

<file path=xl/calcChain.xml><?xml version="1.0" encoding="utf-8"?>
<calcChain xmlns="http://schemas.openxmlformats.org/spreadsheetml/2006/main">
  <c r="D33" i="8" l="1"/>
  <c r="D25" i="8"/>
  <c r="D23" i="8"/>
  <c r="D13" i="8"/>
  <c r="D6" i="8"/>
  <c r="I21" i="11"/>
  <c r="J21" i="11" s="1"/>
  <c r="I19" i="11"/>
  <c r="D56" i="9"/>
  <c r="D68" i="9"/>
  <c r="D45" i="9"/>
  <c r="D28" i="9"/>
  <c r="D17" i="9"/>
  <c r="D24" i="6"/>
  <c r="D22" i="6"/>
  <c r="D69" i="9" l="1"/>
  <c r="D29" i="9"/>
  <c r="D26" i="6"/>
</calcChain>
</file>

<file path=xl/sharedStrings.xml><?xml version="1.0" encoding="utf-8"?>
<sst xmlns="http://schemas.openxmlformats.org/spreadsheetml/2006/main" count="276" uniqueCount="227">
  <si>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</si>
  <si>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</si>
  <si>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</si>
  <si>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</si>
  <si>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</si>
  <si>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</si>
  <si>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</si>
  <si>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</si>
  <si>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</si>
  <si>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</si>
  <si>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</si>
  <si>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</si>
  <si>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</si>
  <si>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</si>
  <si>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</si>
  <si>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</si>
  <si>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</si>
  <si>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</si>
  <si>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</si>
  <si>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</si>
  <si>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2.1.1</t>
  </si>
  <si>
    <t>2.1.1.1</t>
  </si>
  <si>
    <t>2.1.1.2</t>
  </si>
  <si>
    <t>2.1.1.3</t>
  </si>
  <si>
    <t>2.1.1.4</t>
  </si>
  <si>
    <t>2.1.1.5</t>
  </si>
  <si>
    <t>2.1.1.6</t>
  </si>
  <si>
    <t>2.1.1.7</t>
  </si>
  <si>
    <t>2.1.1.8</t>
  </si>
  <si>
    <t>2.1.1.9</t>
  </si>
  <si>
    <t>2.1.1.10</t>
  </si>
  <si>
    <t>2.1.1.11</t>
  </si>
  <si>
    <t>2.1.1.12</t>
  </si>
  <si>
    <t>2.1.2</t>
  </si>
  <si>
    <t>2.1.2.1</t>
  </si>
  <si>
    <t>2.1.2.2</t>
  </si>
  <si>
    <t>2.1.2.3</t>
  </si>
  <si>
    <t>2.1.2.4</t>
  </si>
  <si>
    <t>2.1.2.5</t>
  </si>
  <si>
    <t>2.1.2.6</t>
  </si>
  <si>
    <t>2.2.2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</si>
  <si>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</si>
  <si>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</si>
  <si>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</si>
  <si>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</si>
  <si>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</si>
  <si>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</si>
  <si>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</si>
  <si>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</si>
  <si>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Inventory</t>
  </si>
  <si>
    <t>ASSETS</t>
  </si>
  <si>
    <t>Accounts payable</t>
  </si>
  <si>
    <t>Dividend payable</t>
  </si>
  <si>
    <t>Unearned revenue</t>
  </si>
  <si>
    <t>Retained earnings</t>
  </si>
  <si>
    <t>ITEMS</t>
  </si>
  <si>
    <t>Adjusted balance</t>
  </si>
  <si>
    <t>Cash flows from operating activities</t>
  </si>
  <si>
    <t>Cash flows from investing activities</t>
  </si>
  <si>
    <t>Cash flows from financing activities</t>
  </si>
  <si>
    <t>1.1.11</t>
  </si>
  <si>
    <t>2.1.1.13</t>
  </si>
  <si>
    <t>Line Number</t>
  </si>
  <si>
    <t>Balance sheet items</t>
  </si>
  <si>
    <t>Sales (net)</t>
  </si>
  <si>
    <t>Cost of sales</t>
  </si>
  <si>
    <t>Gross profit/(loss)</t>
  </si>
  <si>
    <t>Rental income</t>
  </si>
  <si>
    <t>Interest income</t>
  </si>
  <si>
    <t>Dividend income</t>
  </si>
  <si>
    <t>Commission income from rights</t>
  </si>
  <si>
    <t>Other income</t>
  </si>
  <si>
    <t>Selling and marketing expenses</t>
  </si>
  <si>
    <t>General and administrative expenses</t>
  </si>
  <si>
    <t>Finance cost</t>
  </si>
  <si>
    <t>Other expense</t>
  </si>
  <si>
    <t>Foreign exchange gain/(loss)</t>
  </si>
  <si>
    <t>Gain/(loss) on disposal of fixed assets</t>
  </si>
  <si>
    <t>Gain/(loss) on disposal of intangible asset</t>
  </si>
  <si>
    <t>Gain/(loss) on disposal of investment</t>
  </si>
  <si>
    <t>Other profit/(loss)</t>
  </si>
  <si>
    <t>Profit/(loss) before taxation</t>
  </si>
  <si>
    <t xml:space="preserve">Income tax </t>
  </si>
  <si>
    <t>Profit/(loss) after taxation</t>
  </si>
  <si>
    <t>Profit/(loss)from discontinued operations, net of tax</t>
  </si>
  <si>
    <t>Net Profit/(loss) for the year</t>
  </si>
  <si>
    <t>Other comprehensive income</t>
  </si>
  <si>
    <t>Total Income</t>
  </si>
  <si>
    <t>Earnings/(loss)per share</t>
  </si>
  <si>
    <t>STATEMENT OF COMPREHENSIVE INCOME</t>
  </si>
  <si>
    <t>"BERKH UUL"  JSC</t>
  </si>
  <si>
    <t>MNT</t>
  </si>
  <si>
    <t>№</t>
  </si>
  <si>
    <t>Share Capital</t>
  </si>
  <si>
    <t>Treasury share</t>
  </si>
  <si>
    <t>Share premium</t>
  </si>
  <si>
    <t>Revaluation reserve</t>
  </si>
  <si>
    <t>Translation Reserve</t>
  </si>
  <si>
    <t>Other owners equity</t>
  </si>
  <si>
    <t>Total</t>
  </si>
  <si>
    <t>Adjustment due to change in accounting policy or error</t>
  </si>
  <si>
    <t>Net profit/(loss) for the year</t>
  </si>
  <si>
    <t>Changes in share capital</t>
  </si>
  <si>
    <t>Dividend declared</t>
  </si>
  <si>
    <t>Realized revaluation reserve</t>
  </si>
  <si>
    <t>Change in share capital</t>
  </si>
  <si>
    <t xml:space="preserve">Realized revaluation reserve </t>
  </si>
  <si>
    <t>STATEMENT OF CHANGES IN OWNERS EQUITY</t>
  </si>
  <si>
    <t xml:space="preserve">                   Items</t>
  </si>
  <si>
    <t>Cash inflow (+)</t>
  </si>
  <si>
    <t>Income from sales of service or goods</t>
  </si>
  <si>
    <t xml:space="preserve"> Income from commission on rights, fee, and payment</t>
  </si>
  <si>
    <t>Cash flow from insurance claim</t>
  </si>
  <si>
    <t>Tax refund</t>
  </si>
  <si>
    <t xml:space="preserve"> Income from financing and contributions</t>
  </si>
  <si>
    <t xml:space="preserve"> Other cash income</t>
  </si>
  <si>
    <t>Cash disbursements (-)</t>
  </si>
  <si>
    <t>Cash paid to employees</t>
  </si>
  <si>
    <t>Cash paid to Social Insurance organizations</t>
  </si>
  <si>
    <t>Cash paid for purchase of inventory</t>
  </si>
  <si>
    <t>Cash paid for utility expenses</t>
  </si>
  <si>
    <t>Cash paid for petrol, transportation, spare parts</t>
  </si>
  <si>
    <t>Cash paid for interest payment</t>
  </si>
  <si>
    <t>Payments to taxation authorities</t>
  </si>
  <si>
    <t>Payments for insurance</t>
  </si>
  <si>
    <t>Net Cash Flows from Operating Activities</t>
  </si>
  <si>
    <t>Cashinflow (+)</t>
  </si>
  <si>
    <t>Proceeds from disposal of fixed assets</t>
  </si>
  <si>
    <t>Proceeds from disposal of intangible assets</t>
  </si>
  <si>
    <t>Proceeds from sales of investment</t>
  </si>
  <si>
    <t>Proceeds from the sale of other long-term assets</t>
  </si>
  <si>
    <t xml:space="preserve"> Proceeds from repayment from loan and advance</t>
  </si>
  <si>
    <t>Interest received</t>
  </si>
  <si>
    <t>Dividend received</t>
  </si>
  <si>
    <t>Purchase of fixed assets</t>
  </si>
  <si>
    <t xml:space="preserve">  Purchase of intangible assets</t>
  </si>
  <si>
    <t>Purchase of Investment</t>
  </si>
  <si>
    <t>Purchase of other long-term assets</t>
  </si>
  <si>
    <t>Loan disbursement and advance payments</t>
  </si>
  <si>
    <t>NetCash Flows from Investing Activities</t>
  </si>
  <si>
    <t>Receipt from loan obtained and debt securities issued</t>
  </si>
  <si>
    <t xml:space="preserve"> Receipt from shares and other equity securities issued</t>
  </si>
  <si>
    <t>Receipt from donations</t>
  </si>
  <si>
    <t>Payment of loan and debt securities</t>
  </si>
  <si>
    <t>Payment of financial lease</t>
  </si>
  <si>
    <t>Payment for treasury shares</t>
  </si>
  <si>
    <t>Dividend paid</t>
  </si>
  <si>
    <t>Net Cash Flows from Financing Activities</t>
  </si>
  <si>
    <t>Net Cash Flows</t>
  </si>
  <si>
    <t>Beginning Balance of Cash and Cash equivalent</t>
  </si>
  <si>
    <t>Ending Balance of Cash and Cash equivalent</t>
  </si>
  <si>
    <t>2.1.3</t>
  </si>
  <si>
    <t>2.1.4</t>
  </si>
  <si>
    <t>2.1.5</t>
  </si>
  <si>
    <t>2.1.6</t>
  </si>
  <si>
    <t>2.1.7</t>
  </si>
  <si>
    <t>2.2.1</t>
  </si>
  <si>
    <t>2.2.3</t>
  </si>
  <si>
    <t>2.2.4</t>
  </si>
  <si>
    <t>2.2.5</t>
  </si>
  <si>
    <t>3.1.1</t>
  </si>
  <si>
    <t>3.1.2</t>
  </si>
  <si>
    <t>3.1.3</t>
  </si>
  <si>
    <t>3.2.1</t>
  </si>
  <si>
    <t>3.2.2</t>
  </si>
  <si>
    <t>3.2.3</t>
  </si>
  <si>
    <t>3.2.4</t>
  </si>
  <si>
    <t>Other cash disbursements</t>
  </si>
  <si>
    <t>3.1.4</t>
  </si>
  <si>
    <t>STATEMENT OF CASH FLOWS</t>
  </si>
  <si>
    <t>Current Assets</t>
  </si>
  <si>
    <t>Cash and cash equivalents</t>
  </si>
  <si>
    <t xml:space="preserve">Accounts receivable    </t>
  </si>
  <si>
    <t>Tax, SHI receivable</t>
  </si>
  <si>
    <t xml:space="preserve">Other receivable </t>
  </si>
  <si>
    <t xml:space="preserve">Other financial assets </t>
  </si>
  <si>
    <t>Prepaid expense/prepayments</t>
  </si>
  <si>
    <t>Other current assets</t>
  </si>
  <si>
    <t>Non-current assets (group of asset) held for sale</t>
  </si>
  <si>
    <t>Total Current Assets</t>
  </si>
  <si>
    <t>Non-current</t>
  </si>
  <si>
    <t>Fixed assets</t>
  </si>
  <si>
    <t>Intangible assets</t>
  </si>
  <si>
    <t>Biological asset</t>
  </si>
  <si>
    <t>Long-term investment</t>
  </si>
  <si>
    <t>Exploration and evaluation asset</t>
  </si>
  <si>
    <t>Deferred tax assets</t>
  </si>
  <si>
    <t>Investment property</t>
  </si>
  <si>
    <t>Other non-current assets</t>
  </si>
  <si>
    <t>Total Non-Current Assets</t>
  </si>
  <si>
    <t>Total Assets</t>
  </si>
  <si>
    <t>LIABILITIES AND EQUITY</t>
  </si>
  <si>
    <t>Liabilities</t>
  </si>
  <si>
    <t>Short-term liabilities</t>
  </si>
  <si>
    <t>Payroll payable</t>
  </si>
  <si>
    <t>Income tax payable</t>
  </si>
  <si>
    <t>SHI payable</t>
  </si>
  <si>
    <t>Short-term borrowing</t>
  </si>
  <si>
    <t>Interest payable</t>
  </si>
  <si>
    <t>Provisions /liability/</t>
  </si>
  <si>
    <t>Other short-term liabilities</t>
  </si>
  <si>
    <t>Other liabilities relating to non-current assets (group of assets) held for sale</t>
  </si>
  <si>
    <t xml:space="preserve">Total short-term liabilities  </t>
  </si>
  <si>
    <t>STATEMENT OF FINANCIAL POSITION</t>
  </si>
  <si>
    <t>Long-term liabilities</t>
  </si>
  <si>
    <t>Long-term borrowing</t>
  </si>
  <si>
    <t>Deferred tax liability</t>
  </si>
  <si>
    <t>Other long-term liabilities</t>
  </si>
  <si>
    <t>Total long-term liabilities</t>
  </si>
  <si>
    <t>Total Liabilities</t>
  </si>
  <si>
    <t>Owners Equity</t>
  </si>
  <si>
    <t>Equity:                     -     State</t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</si>
  <si>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Private</t>
    </r>
  </si>
  <si>
    <r>
      <t>-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Public</t>
    </r>
  </si>
  <si>
    <t>Translation reserve</t>
  </si>
  <si>
    <t>2.3.9</t>
  </si>
  <si>
    <t>Retained earning</t>
  </si>
  <si>
    <t>2.3.10</t>
  </si>
  <si>
    <t>2.3.11</t>
  </si>
  <si>
    <t>Total owners equity</t>
  </si>
  <si>
    <t>Total Liabilities and Owners Equity</t>
  </si>
  <si>
    <t>Гүйцэтгэх захирал……………………………………………../А.Даваажав/</t>
  </si>
  <si>
    <t>Ерөнхий ня-бо……………………………………………../Г.Лхагважав/</t>
  </si>
  <si>
    <t>2021/21/30</t>
  </si>
  <si>
    <t>Balance as of  2019/12/31</t>
  </si>
  <si>
    <t>Balance as of 31 December 2020</t>
  </si>
  <si>
    <t>Balance as of 30 June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</si>
</sst>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7"/>
      <name val="Times New Roman"/>
      <family val="1"/>
    </font>
    <font>
      <b/>
      <i/>
      <sz val="9"/>
      <name val="Times New Roman"/>
      <family val="1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</cellStyleXfs>
  <cellXfs count="62">
    <xf numFmtId="0" fontId="0" fillId="0" borderId="0" xfId="0"/>
    <xf numFmtId="0" fontId="0" fillId="0" borderId="0" xfId="0"/>
    <xf numFmtId="0" fontId="3" fillId="0" borderId="0" xfId="0" applyFont="1"/>
    <xf numFmtId="43" fontId="3" fillId="0" borderId="0" xfId="1" applyFont="1"/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5" fontId="3" fillId="0" borderId="1" xfId="0" applyNumberFormat="1" applyFont="1" applyBorder="1" applyAlignment="1">
      <alignment horizontal="center" vertical="center" wrapText="1"/>
    </xf>
    <xf numFmtId="43" fontId="3" fillId="0" borderId="1" xfId="1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3" fontId="3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 indent="1"/>
    </xf>
    <xf numFmtId="0" fontId="7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3" fontId="6" fillId="0" borderId="1" xfId="1" applyFont="1" applyBorder="1" applyAlignment="1">
      <alignment vertical="center" wrapText="1"/>
    </xf>
    <xf numFmtId="43" fontId="6" fillId="0" borderId="1" xfId="1" applyFont="1" applyFill="1" applyBorder="1" applyAlignment="1">
      <alignment vertical="center" wrapText="1"/>
    </xf>
    <xf numFmtId="43" fontId="3" fillId="0" borderId="1" xfId="1" applyFont="1" applyBorder="1" applyAlignment="1">
      <alignment horizontal="right" vertical="center" wrapText="1"/>
    </xf>
    <xf numFmtId="43" fontId="8" fillId="0" borderId="1" xfId="1" applyFont="1" applyBorder="1" applyAlignment="1">
      <alignment horizontal="right" vertical="center" wrapText="1"/>
    </xf>
    <xf numFmtId="43" fontId="4" fillId="0" borderId="1" xfId="1" applyFont="1" applyBorder="1" applyAlignment="1">
      <alignment horizontal="right" vertical="center" wrapText="1"/>
    </xf>
    <xf numFmtId="43" fontId="9" fillId="0" borderId="1" xfId="1" applyFont="1" applyBorder="1" applyAlignment="1">
      <alignment horizontal="right" vertical="center" wrapText="1"/>
    </xf>
    <xf numFmtId="43" fontId="10" fillId="0" borderId="1" xfId="1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 indent="11"/>
    </xf>
    <xf numFmtId="0" fontId="4" fillId="0" borderId="0" xfId="0" applyFont="1" applyBorder="1" applyAlignment="1">
      <alignment vertical="center" wrapText="1"/>
    </xf>
    <xf numFmtId="43" fontId="10" fillId="0" borderId="0" xfId="1" applyFont="1" applyBorder="1" applyAlignment="1">
      <alignment vertical="center" wrapText="1"/>
    </xf>
    <xf numFmtId="4" fontId="9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4" fontId="10" fillId="0" borderId="1" xfId="0" applyNumberFormat="1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43" fontId="9" fillId="0" borderId="1" xfId="1" applyFont="1" applyBorder="1" applyAlignment="1">
      <alignment vertical="center" wrapText="1"/>
    </xf>
    <xf numFmtId="43" fontId="3" fillId="0" borderId="0" xfId="0" applyNumberFormat="1" applyFont="1"/>
    <xf numFmtId="0" fontId="6" fillId="0" borderId="0" xfId="0" applyFont="1"/>
    <xf numFmtId="0" fontId="6" fillId="0" borderId="0" xfId="0" applyFont="1" applyAlignment="1">
      <alignment horizontal="center"/>
    </xf>
    <xf numFmtId="15" fontId="6" fillId="0" borderId="1" xfId="0" applyNumberFormat="1" applyFont="1" applyBorder="1" applyAlignment="1">
      <alignment horizontal="center" vertical="center" wrapText="1"/>
    </xf>
    <xf numFmtId="43" fontId="0" fillId="0" borderId="0" xfId="0" applyNumberFormat="1"/>
    <xf numFmtId="14" fontId="3" fillId="0" borderId="0" xfId="0" applyNumberFormat="1" applyFont="1" applyAlignment="1">
      <alignment horizontal="center"/>
    </xf>
    <xf numFmtId="164" fontId="3" fillId="0" borderId="0" xfId="0" applyNumberFormat="1" applyFont="1"/>
    <xf numFmtId="14" fontId="3" fillId="0" borderId="0" xfId="0" applyNumberFormat="1" applyFont="1" applyAlignment="1">
      <alignment horizontal="center" vertical="center"/>
    </xf>
    <xf numFmtId="14" fontId="6" fillId="0" borderId="0" xfId="0" applyNumberFormat="1" applyFont="1" applyAlignment="1">
      <alignment horizontal="center"/>
    </xf>
    <xf numFmtId="0" fontId="13" fillId="0" borderId="0" xfId="0" applyNumberFormat="1" applyFont="1" applyFill="1" applyBorder="1" applyAlignment="1" applyProtection="1">
      <alignment horizontal="center" wrapText="1"/>
    </xf>
    <xf numFmtId="49" fontId="13" fillId="0" borderId="0" xfId="0" applyNumberFormat="1" applyFont="1" applyFill="1" applyBorder="1" applyAlignment="1" applyProtection="1">
      <alignment wrapText="1"/>
    </xf>
    <xf numFmtId="49" fontId="13" fillId="0" borderId="0" xfId="0" applyNumberFormat="1" applyFont="1" applyFill="1" applyBorder="1" applyAlignment="1" applyProtection="1">
      <alignment horizontal="center" wrapText="1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left"/>
    </xf>
    <xf numFmtId="49" fontId="13" fillId="0" borderId="0" xfId="0" applyNumberFormat="1" applyFont="1" applyFill="1" applyBorder="1" applyAlignment="1" applyProtection="1">
      <alignment horizontal="right" wrapText="1"/>
    </xf>
    <xf numFmtId="22" fontId="13" fillId="0" borderId="0" xfId="0" applyNumberFormat="1" applyFont="1" applyFill="1" applyBorder="1" applyAlignment="1" applyProtection="1">
      <alignment horizontal="left" wrapText="1"/>
    </xf>
    <xf numFmtId="0" fontId="5" fillId="0" borderId="2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left"/>
    </xf>
    <xf numFmtId="4" fontId="0" fillId="0" borderId="0" xfId="0" applyNumberFormat="1"/>
    <xf numFmtId="43" fontId="0" fillId="0" borderId="0" xfId="1" applyFont="1"/>
  </cellXfs>
  <cellStyles count="5">
    <cellStyle name="Comma" xfId="1" builtinId="3"/>
    <cellStyle name="Comma 2" xfId="3"/>
    <cellStyle name="Normal" xfId="0" builtinId="0"/>
    <cellStyle name="Normal 2" xfId="2"/>
    <cellStyle name="Normal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opLeftCell="A46" workbookViewId="0">
      <selection activeCell="F34" sqref="F34"/>
    </sheetView>
  </sheetViews>
  <sheetFormatPr defaultRowHeight="12.75" x14ac:dyDescent="0.2"/>
  <cols>
    <col min="1" max="1" width="8.140625" style="2" customWidth="1"/>
    <col min="2" max="2" width="39.85546875" style="2" customWidth="1"/>
    <col min="3" max="4" width="16.7109375" style="2" customWidth="1"/>
    <col min="5" max="5" width="9.140625" style="2"/>
    <col min="6" max="6" width="14.28515625" style="2" bestFit="1" customWidth="1"/>
    <col min="7" max="7" width="11.5703125" style="2" customWidth="1"/>
    <col min="8" max="16384" width="9.140625" style="2"/>
  </cols>
  <sheetData>
    <row r="1" spans="1:4" ht="22.5" customHeight="1" x14ac:dyDescent="0.2">
      <c r="A1" s="53" t="s">
        <v>203</v>
      </c>
      <c r="B1" s="53"/>
      <c r="C1" s="53"/>
      <c r="D1" s="53"/>
    </row>
    <row r="2" spans="1:4" ht="15" customHeight="1" x14ac:dyDescent="0.25">
      <c r="A2" s="54" t="s">
        <v>90</v>
      </c>
      <c r="B2" s="54"/>
      <c r="D2" s="46">
        <v>44377</v>
      </c>
    </row>
    <row r="3" spans="1:4" ht="13.5" customHeight="1" x14ac:dyDescent="0.2">
      <c r="D3" s="5" t="s">
        <v>91</v>
      </c>
    </row>
    <row r="4" spans="1:4" ht="27" customHeight="1" x14ac:dyDescent="0.2">
      <c r="A4" s="6" t="s">
        <v>62</v>
      </c>
      <c r="B4" s="6" t="s">
        <v>63</v>
      </c>
      <c r="C4" s="9">
        <v>44196</v>
      </c>
      <c r="D4" s="9">
        <v>44377</v>
      </c>
    </row>
    <row r="5" spans="1:4" ht="14.25" customHeight="1" x14ac:dyDescent="0.2">
      <c r="A5" s="4">
        <v>1</v>
      </c>
      <c r="B5" s="4" t="s">
        <v>50</v>
      </c>
      <c r="C5" s="27">
        <v>0</v>
      </c>
      <c r="D5" s="27">
        <v>0</v>
      </c>
    </row>
    <row r="6" spans="1:4" ht="14.25" customHeight="1" x14ac:dyDescent="0.2">
      <c r="A6" s="4">
        <v>1.1000000000000001</v>
      </c>
      <c r="B6" s="8" t="s">
        <v>170</v>
      </c>
      <c r="C6" s="27">
        <v>0</v>
      </c>
      <c r="D6" s="27">
        <v>0</v>
      </c>
    </row>
    <row r="7" spans="1:4" ht="14.25" customHeight="1" x14ac:dyDescent="0.2">
      <c r="A7" s="6" t="s">
        <v>0</v>
      </c>
      <c r="B7" s="7" t="s">
        <v>171</v>
      </c>
      <c r="C7" s="27">
        <v>37522389.909999996</v>
      </c>
      <c r="D7" s="27">
        <v>120232200</v>
      </c>
    </row>
    <row r="8" spans="1:4" ht="14.25" customHeight="1" x14ac:dyDescent="0.2">
      <c r="A8" s="6" t="s">
        <v>1</v>
      </c>
      <c r="B8" s="7" t="s">
        <v>172</v>
      </c>
      <c r="C8" s="27">
        <v>91732981.510000005</v>
      </c>
      <c r="D8" s="27">
        <v>27782800</v>
      </c>
    </row>
    <row r="9" spans="1:4" ht="14.25" customHeight="1" x14ac:dyDescent="0.2">
      <c r="A9" s="6" t="s">
        <v>2</v>
      </c>
      <c r="B9" s="7" t="s">
        <v>173</v>
      </c>
      <c r="C9" s="27">
        <v>0</v>
      </c>
      <c r="D9" s="27">
        <v>17747300</v>
      </c>
    </row>
    <row r="10" spans="1:4" ht="14.25" customHeight="1" x14ac:dyDescent="0.2">
      <c r="A10" s="6" t="s">
        <v>3</v>
      </c>
      <c r="B10" s="7" t="s">
        <v>174</v>
      </c>
      <c r="C10" s="27">
        <v>23900000</v>
      </c>
      <c r="D10" s="27">
        <v>24500000</v>
      </c>
    </row>
    <row r="11" spans="1:4" ht="14.25" customHeight="1" x14ac:dyDescent="0.2">
      <c r="A11" s="6" t="s">
        <v>4</v>
      </c>
      <c r="B11" s="7" t="s">
        <v>175</v>
      </c>
      <c r="C11" s="27">
        <v>0</v>
      </c>
      <c r="D11" s="27">
        <v>0</v>
      </c>
    </row>
    <row r="12" spans="1:4" ht="14.25" customHeight="1" x14ac:dyDescent="0.2">
      <c r="A12" s="6" t="s">
        <v>5</v>
      </c>
      <c r="B12" s="7" t="s">
        <v>49</v>
      </c>
      <c r="C12" s="27">
        <v>7143026.4900000002</v>
      </c>
      <c r="D12" s="27">
        <v>14084600</v>
      </c>
    </row>
    <row r="13" spans="1:4" ht="14.25" customHeight="1" x14ac:dyDescent="0.2">
      <c r="A13" s="6" t="s">
        <v>6</v>
      </c>
      <c r="B13" s="7" t="s">
        <v>176</v>
      </c>
      <c r="C13" s="27">
        <v>0</v>
      </c>
      <c r="D13" s="27">
        <v>5000000</v>
      </c>
    </row>
    <row r="14" spans="1:4" ht="14.25" customHeight="1" x14ac:dyDescent="0.2">
      <c r="A14" s="6" t="s">
        <v>7</v>
      </c>
      <c r="B14" s="7" t="s">
        <v>177</v>
      </c>
      <c r="C14" s="27">
        <v>0</v>
      </c>
      <c r="D14" s="27">
        <v>0</v>
      </c>
    </row>
    <row r="15" spans="1:4" ht="14.25" customHeight="1" x14ac:dyDescent="0.2">
      <c r="A15" s="6" t="s">
        <v>8</v>
      </c>
      <c r="B15" s="7" t="s">
        <v>178</v>
      </c>
      <c r="C15" s="27">
        <v>0</v>
      </c>
      <c r="D15" s="27">
        <v>0</v>
      </c>
    </row>
    <row r="16" spans="1:4" ht="14.25" customHeight="1" x14ac:dyDescent="0.2">
      <c r="A16" s="6" t="s">
        <v>9</v>
      </c>
      <c r="B16" s="7"/>
      <c r="C16" s="27">
        <v>0</v>
      </c>
      <c r="D16" s="27">
        <v>0</v>
      </c>
    </row>
    <row r="17" spans="1:4" ht="14.25" customHeight="1" x14ac:dyDescent="0.2">
      <c r="A17" s="4" t="s">
        <v>60</v>
      </c>
      <c r="B17" s="8" t="s">
        <v>179</v>
      </c>
      <c r="C17" s="29">
        <v>160298397.91000003</v>
      </c>
      <c r="D17" s="29">
        <f>SUM(D5:D16)</f>
        <v>209346900</v>
      </c>
    </row>
    <row r="18" spans="1:4" ht="14.25" customHeight="1" x14ac:dyDescent="0.2">
      <c r="A18" s="4">
        <v>1.2</v>
      </c>
      <c r="B18" s="8" t="s">
        <v>180</v>
      </c>
      <c r="C18" s="27">
        <v>0</v>
      </c>
      <c r="D18" s="27">
        <v>0</v>
      </c>
    </row>
    <row r="19" spans="1:4" ht="14.25" customHeight="1" x14ac:dyDescent="0.2">
      <c r="A19" s="6" t="s">
        <v>10</v>
      </c>
      <c r="B19" s="7" t="s">
        <v>181</v>
      </c>
      <c r="C19" s="27">
        <v>2621725056.3400002</v>
      </c>
      <c r="D19" s="27">
        <v>2561635885.6100001</v>
      </c>
    </row>
    <row r="20" spans="1:4" ht="14.25" customHeight="1" x14ac:dyDescent="0.2">
      <c r="A20" s="6" t="s">
        <v>11</v>
      </c>
      <c r="B20" s="7" t="s">
        <v>182</v>
      </c>
      <c r="C20" s="27">
        <v>3447184.82</v>
      </c>
      <c r="D20" s="27">
        <v>1423700</v>
      </c>
    </row>
    <row r="21" spans="1:4" ht="14.25" customHeight="1" x14ac:dyDescent="0.2">
      <c r="A21" s="6" t="s">
        <v>12</v>
      </c>
      <c r="B21" s="7" t="s">
        <v>183</v>
      </c>
      <c r="C21" s="27">
        <v>29522799.960000001</v>
      </c>
      <c r="D21" s="27">
        <v>28672800</v>
      </c>
    </row>
    <row r="22" spans="1:4" ht="14.25" customHeight="1" x14ac:dyDescent="0.2">
      <c r="A22" s="6" t="s">
        <v>13</v>
      </c>
      <c r="B22" s="7" t="s">
        <v>184</v>
      </c>
      <c r="C22" s="27">
        <v>0</v>
      </c>
      <c r="D22" s="27">
        <v>0</v>
      </c>
    </row>
    <row r="23" spans="1:4" ht="14.25" customHeight="1" x14ac:dyDescent="0.2">
      <c r="A23" s="6" t="s">
        <v>14</v>
      </c>
      <c r="B23" s="7" t="s">
        <v>185</v>
      </c>
      <c r="C23" s="27">
        <v>9377796399.3199997</v>
      </c>
      <c r="D23" s="27">
        <v>9377796400</v>
      </c>
    </row>
    <row r="24" spans="1:4" ht="14.25" customHeight="1" x14ac:dyDescent="0.2">
      <c r="A24" s="6" t="s">
        <v>15</v>
      </c>
      <c r="B24" s="7" t="s">
        <v>186</v>
      </c>
      <c r="C24" s="27">
        <v>0</v>
      </c>
      <c r="D24" s="27">
        <v>0</v>
      </c>
    </row>
    <row r="25" spans="1:4" ht="14.25" customHeight="1" x14ac:dyDescent="0.2">
      <c r="A25" s="6" t="s">
        <v>16</v>
      </c>
      <c r="B25" s="7" t="s">
        <v>187</v>
      </c>
      <c r="C25" s="27">
        <v>2267630720.2199998</v>
      </c>
      <c r="D25" s="27">
        <v>2267630720.2199998</v>
      </c>
    </row>
    <row r="26" spans="1:4" ht="14.25" customHeight="1" x14ac:dyDescent="0.2">
      <c r="A26" s="6" t="s">
        <v>17</v>
      </c>
      <c r="B26" s="7" t="s">
        <v>188</v>
      </c>
      <c r="C26" s="27">
        <v>215403683.66</v>
      </c>
      <c r="D26" s="27">
        <v>215403683.66</v>
      </c>
    </row>
    <row r="27" spans="1:4" ht="14.25" customHeight="1" x14ac:dyDescent="0.2">
      <c r="A27" s="6" t="s">
        <v>18</v>
      </c>
      <c r="B27" s="7"/>
      <c r="C27" s="27">
        <v>0</v>
      </c>
      <c r="D27" s="27">
        <v>0</v>
      </c>
    </row>
    <row r="28" spans="1:4" ht="14.25" customHeight="1" x14ac:dyDescent="0.2">
      <c r="A28" s="4" t="s">
        <v>19</v>
      </c>
      <c r="B28" s="8" t="s">
        <v>189</v>
      </c>
      <c r="C28" s="29">
        <v>14515525844.32</v>
      </c>
      <c r="D28" s="29">
        <f>SUM(D18:D27)</f>
        <v>14452563189.49</v>
      </c>
    </row>
    <row r="29" spans="1:4" ht="14.25" customHeight="1" x14ac:dyDescent="0.2">
      <c r="A29" s="4">
        <v>1.3</v>
      </c>
      <c r="B29" s="14" t="s">
        <v>190</v>
      </c>
      <c r="C29" s="29">
        <v>14675824242.23</v>
      </c>
      <c r="D29" s="29">
        <f>+D28+D17</f>
        <v>14661910089.49</v>
      </c>
    </row>
    <row r="30" spans="1:4" ht="14.25" customHeight="1" x14ac:dyDescent="0.2">
      <c r="A30" s="4">
        <v>2</v>
      </c>
      <c r="B30" s="8" t="s">
        <v>191</v>
      </c>
      <c r="C30" s="27">
        <v>0</v>
      </c>
      <c r="D30" s="27">
        <v>0</v>
      </c>
    </row>
    <row r="31" spans="1:4" ht="14.25" customHeight="1" x14ac:dyDescent="0.2">
      <c r="A31" s="4">
        <v>2.1</v>
      </c>
      <c r="B31" s="8" t="s">
        <v>192</v>
      </c>
      <c r="C31" s="27">
        <v>0</v>
      </c>
      <c r="D31" s="27">
        <v>0</v>
      </c>
    </row>
    <row r="32" spans="1:4" ht="14.25" customHeight="1" x14ac:dyDescent="0.2">
      <c r="A32" s="6" t="s">
        <v>20</v>
      </c>
      <c r="B32" s="8" t="s">
        <v>193</v>
      </c>
      <c r="C32" s="28">
        <v>0</v>
      </c>
      <c r="D32" s="28">
        <v>0</v>
      </c>
    </row>
    <row r="33" spans="1:4" ht="14.25" customHeight="1" x14ac:dyDescent="0.2">
      <c r="A33" s="6" t="s">
        <v>21</v>
      </c>
      <c r="B33" s="7" t="s">
        <v>51</v>
      </c>
      <c r="C33" s="30">
        <v>1886327805.52</v>
      </c>
      <c r="D33" s="30">
        <v>1929494000</v>
      </c>
    </row>
    <row r="34" spans="1:4" ht="14.25" customHeight="1" x14ac:dyDescent="0.2">
      <c r="A34" s="6" t="s">
        <v>22</v>
      </c>
      <c r="B34" s="7" t="s">
        <v>194</v>
      </c>
      <c r="C34" s="30">
        <v>387425328.60000002</v>
      </c>
      <c r="D34" s="30">
        <v>306015800</v>
      </c>
    </row>
    <row r="35" spans="1:4" ht="14.25" customHeight="1" x14ac:dyDescent="0.2">
      <c r="A35" s="6" t="s">
        <v>23</v>
      </c>
      <c r="B35" s="7" t="s">
        <v>195</v>
      </c>
      <c r="C35" s="30">
        <v>184032674.56999999</v>
      </c>
      <c r="D35" s="30">
        <v>251671300</v>
      </c>
    </row>
    <row r="36" spans="1:4" ht="14.25" customHeight="1" x14ac:dyDescent="0.2">
      <c r="A36" s="6" t="s">
        <v>24</v>
      </c>
      <c r="B36" s="7" t="s">
        <v>196</v>
      </c>
      <c r="C36" s="30">
        <v>48977861.5</v>
      </c>
      <c r="D36" s="30">
        <v>133280500</v>
      </c>
    </row>
    <row r="37" spans="1:4" ht="14.25" customHeight="1" x14ac:dyDescent="0.2">
      <c r="A37" s="6" t="s">
        <v>25</v>
      </c>
      <c r="B37" s="7" t="s">
        <v>197</v>
      </c>
      <c r="C37" s="30">
        <v>186405443.19</v>
      </c>
      <c r="D37" s="30">
        <v>0</v>
      </c>
    </row>
    <row r="38" spans="1:4" ht="14.25" customHeight="1" x14ac:dyDescent="0.2">
      <c r="A38" s="6" t="s">
        <v>26</v>
      </c>
      <c r="B38" s="7" t="s">
        <v>198</v>
      </c>
      <c r="C38" s="30">
        <v>16706239818.969999</v>
      </c>
      <c r="D38" s="30">
        <v>17630316100</v>
      </c>
    </row>
    <row r="39" spans="1:4" ht="14.25" customHeight="1" x14ac:dyDescent="0.2">
      <c r="A39" s="6" t="s">
        <v>27</v>
      </c>
      <c r="B39" s="7" t="s">
        <v>52</v>
      </c>
      <c r="C39" s="30">
        <v>0</v>
      </c>
      <c r="D39" s="30">
        <v>0</v>
      </c>
    </row>
    <row r="40" spans="1:4" ht="14.25" customHeight="1" x14ac:dyDescent="0.2">
      <c r="A40" s="6" t="s">
        <v>28</v>
      </c>
      <c r="B40" s="7" t="s">
        <v>53</v>
      </c>
      <c r="C40" s="30">
        <v>42256967.5</v>
      </c>
      <c r="D40" s="30">
        <v>118797900</v>
      </c>
    </row>
    <row r="41" spans="1:4" ht="14.25" customHeight="1" x14ac:dyDescent="0.2">
      <c r="A41" s="6" t="s">
        <v>29</v>
      </c>
      <c r="B41" s="7" t="s">
        <v>199</v>
      </c>
      <c r="C41" s="30">
        <v>0</v>
      </c>
      <c r="D41" s="30">
        <v>0</v>
      </c>
    </row>
    <row r="42" spans="1:4" ht="14.25" customHeight="1" x14ac:dyDescent="0.2">
      <c r="A42" s="6" t="s">
        <v>30</v>
      </c>
      <c r="B42" s="7" t="s">
        <v>200</v>
      </c>
      <c r="C42" s="30">
        <v>0</v>
      </c>
      <c r="D42" s="30">
        <v>0</v>
      </c>
    </row>
    <row r="43" spans="1:4" ht="27.75" customHeight="1" x14ac:dyDescent="0.2">
      <c r="A43" s="6" t="s">
        <v>31</v>
      </c>
      <c r="B43" s="7" t="s">
        <v>201</v>
      </c>
      <c r="C43" s="30">
        <v>0</v>
      </c>
      <c r="D43" s="30">
        <v>0</v>
      </c>
    </row>
    <row r="44" spans="1:4" ht="14.25" customHeight="1" x14ac:dyDescent="0.2">
      <c r="A44" s="6" t="s">
        <v>32</v>
      </c>
      <c r="B44" s="7"/>
      <c r="C44" s="30">
        <v>0</v>
      </c>
      <c r="D44" s="30">
        <v>0</v>
      </c>
    </row>
    <row r="45" spans="1:4" ht="14.25" customHeight="1" x14ac:dyDescent="0.2">
      <c r="A45" s="8" t="s">
        <v>61</v>
      </c>
      <c r="B45" s="8" t="s">
        <v>202</v>
      </c>
      <c r="C45" s="31">
        <v>19441665899.849998</v>
      </c>
      <c r="D45" s="31">
        <f>SUM(D31:D44)</f>
        <v>20369575600</v>
      </c>
    </row>
    <row r="46" spans="1:4" ht="14.25" customHeight="1" x14ac:dyDescent="0.2">
      <c r="A46" s="33"/>
      <c r="B46" s="33"/>
      <c r="C46" s="34"/>
      <c r="D46" s="34"/>
    </row>
    <row r="47" spans="1:4" ht="14.25" customHeight="1" x14ac:dyDescent="0.2"/>
    <row r="48" spans="1:4" ht="23.25" customHeight="1" x14ac:dyDescent="0.2">
      <c r="A48" s="6" t="s">
        <v>62</v>
      </c>
      <c r="B48" s="6" t="s">
        <v>63</v>
      </c>
      <c r="C48" s="9">
        <v>43830</v>
      </c>
      <c r="D48" s="9">
        <v>44012</v>
      </c>
    </row>
    <row r="49" spans="1:4" ht="14.25" customHeight="1" x14ac:dyDescent="0.2">
      <c r="A49" s="8" t="s">
        <v>33</v>
      </c>
      <c r="B49" s="8" t="s">
        <v>204</v>
      </c>
      <c r="C49" s="7">
        <v>0</v>
      </c>
      <c r="D49" s="7">
        <v>0</v>
      </c>
    </row>
    <row r="50" spans="1:4" ht="14.25" customHeight="1" x14ac:dyDescent="0.2">
      <c r="A50" s="7" t="s">
        <v>34</v>
      </c>
      <c r="B50" s="7" t="s">
        <v>205</v>
      </c>
      <c r="C50" s="35">
        <v>14336271266.67</v>
      </c>
      <c r="D50" s="35">
        <v>16005182429.719999</v>
      </c>
    </row>
    <row r="51" spans="1:4" ht="14.25" customHeight="1" x14ac:dyDescent="0.2">
      <c r="A51" s="7" t="s">
        <v>35</v>
      </c>
      <c r="B51" s="7" t="s">
        <v>199</v>
      </c>
      <c r="C51" s="35">
        <v>16012523696.610001</v>
      </c>
      <c r="D51" s="35">
        <v>16012523696.610001</v>
      </c>
    </row>
    <row r="52" spans="1:4" ht="14.25" customHeight="1" x14ac:dyDescent="0.2">
      <c r="A52" s="7" t="s">
        <v>36</v>
      </c>
      <c r="B52" s="7" t="s">
        <v>206</v>
      </c>
      <c r="C52" s="36">
        <v>0</v>
      </c>
      <c r="D52" s="36">
        <v>0</v>
      </c>
    </row>
    <row r="53" spans="1:4" ht="14.25" customHeight="1" x14ac:dyDescent="0.2">
      <c r="A53" s="7" t="s">
        <v>37</v>
      </c>
      <c r="B53" s="7" t="s">
        <v>207</v>
      </c>
      <c r="C53" s="36">
        <v>0</v>
      </c>
      <c r="D53" s="36">
        <v>0</v>
      </c>
    </row>
    <row r="54" spans="1:4" ht="14.25" customHeight="1" x14ac:dyDescent="0.2">
      <c r="A54" s="7" t="s">
        <v>38</v>
      </c>
      <c r="B54" s="7"/>
      <c r="C54" s="36">
        <v>0</v>
      </c>
      <c r="D54" s="36">
        <v>0</v>
      </c>
    </row>
    <row r="55" spans="1:4" ht="14.25" customHeight="1" x14ac:dyDescent="0.2">
      <c r="A55" s="8" t="s">
        <v>39</v>
      </c>
      <c r="B55" s="8" t="s">
        <v>208</v>
      </c>
      <c r="C55" s="37">
        <v>30348794963.279999</v>
      </c>
      <c r="D55" s="37">
        <v>32017706126.330002</v>
      </c>
    </row>
    <row r="56" spans="1:4" ht="14.25" customHeight="1" x14ac:dyDescent="0.2">
      <c r="A56" s="14">
        <v>2.2000000000000002</v>
      </c>
      <c r="B56" s="8" t="s">
        <v>209</v>
      </c>
      <c r="C56" s="37">
        <v>47187910918.330002</v>
      </c>
      <c r="D56" s="37">
        <f>+D55+D45</f>
        <v>52387281726.330002</v>
      </c>
    </row>
    <row r="57" spans="1:4" ht="14.25" customHeight="1" x14ac:dyDescent="0.2">
      <c r="A57" s="14">
        <v>2.2999999999999998</v>
      </c>
      <c r="B57" s="8" t="s">
        <v>210</v>
      </c>
      <c r="C57" s="36">
        <v>0</v>
      </c>
      <c r="D57" s="36">
        <v>0</v>
      </c>
    </row>
    <row r="58" spans="1:4" ht="14.25" customHeight="1" x14ac:dyDescent="0.2">
      <c r="A58" s="7" t="s">
        <v>41</v>
      </c>
      <c r="B58" s="7" t="s">
        <v>211</v>
      </c>
      <c r="C58" s="36">
        <v>0</v>
      </c>
      <c r="D58" s="36">
        <v>0</v>
      </c>
    </row>
    <row r="59" spans="1:4" ht="14.25" customHeight="1" x14ac:dyDescent="0.2">
      <c r="A59" s="7" t="s">
        <v>42</v>
      </c>
      <c r="B59" s="32" t="s">
        <v>212</v>
      </c>
      <c r="C59" s="35">
        <v>1906208000</v>
      </c>
      <c r="D59" s="35">
        <v>1906208000</v>
      </c>
    </row>
    <row r="60" spans="1:4" ht="14.25" customHeight="1" x14ac:dyDescent="0.2">
      <c r="A60" s="7" t="s">
        <v>43</v>
      </c>
      <c r="B60" s="32" t="s">
        <v>213</v>
      </c>
      <c r="C60" s="36">
        <v>0</v>
      </c>
      <c r="D60" s="36">
        <v>0</v>
      </c>
    </row>
    <row r="61" spans="1:4" ht="14.25" customHeight="1" x14ac:dyDescent="0.2">
      <c r="A61" s="7" t="s">
        <v>44</v>
      </c>
      <c r="B61" s="7" t="s">
        <v>94</v>
      </c>
      <c r="C61" s="36">
        <v>0</v>
      </c>
      <c r="D61" s="36">
        <v>0</v>
      </c>
    </row>
    <row r="62" spans="1:4" ht="14.25" customHeight="1" x14ac:dyDescent="0.2">
      <c r="A62" s="7" t="s">
        <v>45</v>
      </c>
      <c r="B62" s="7" t="s">
        <v>95</v>
      </c>
      <c r="C62" s="36">
        <v>0</v>
      </c>
      <c r="D62" s="36">
        <v>0</v>
      </c>
    </row>
    <row r="63" spans="1:4" ht="14.25" customHeight="1" x14ac:dyDescent="0.2">
      <c r="A63" s="7" t="s">
        <v>46</v>
      </c>
      <c r="B63" s="7" t="s">
        <v>96</v>
      </c>
      <c r="C63" s="40">
        <v>1990685163.1600001</v>
      </c>
      <c r="D63" s="40">
        <v>1990685163.1600001</v>
      </c>
    </row>
    <row r="64" spans="1:4" ht="14.25" customHeight="1" x14ac:dyDescent="0.2">
      <c r="A64" s="7" t="s">
        <v>47</v>
      </c>
      <c r="B64" s="7" t="s">
        <v>214</v>
      </c>
      <c r="C64" s="36">
        <v>0</v>
      </c>
      <c r="D64" s="36">
        <v>0</v>
      </c>
    </row>
    <row r="65" spans="1:6" ht="14.25" customHeight="1" x14ac:dyDescent="0.2">
      <c r="A65" s="7" t="s">
        <v>48</v>
      </c>
      <c r="B65" s="7" t="s">
        <v>98</v>
      </c>
      <c r="C65" s="36">
        <v>0</v>
      </c>
      <c r="D65" s="36">
        <v>0</v>
      </c>
    </row>
    <row r="66" spans="1:6" ht="14.25" customHeight="1" x14ac:dyDescent="0.2">
      <c r="A66" s="7" t="s">
        <v>215</v>
      </c>
      <c r="B66" s="7" t="s">
        <v>216</v>
      </c>
      <c r="C66" s="35">
        <v>-36849512196.019997</v>
      </c>
      <c r="D66" s="35">
        <v>-41622264800</v>
      </c>
    </row>
    <row r="67" spans="1:6" ht="14.25" customHeight="1" x14ac:dyDescent="0.2">
      <c r="A67" s="7" t="s">
        <v>217</v>
      </c>
      <c r="B67" s="7"/>
      <c r="C67" s="36">
        <v>0</v>
      </c>
      <c r="D67" s="36">
        <v>0</v>
      </c>
    </row>
    <row r="68" spans="1:6" ht="14.25" customHeight="1" x14ac:dyDescent="0.2">
      <c r="A68" s="8" t="s">
        <v>218</v>
      </c>
      <c r="B68" s="8" t="s">
        <v>219</v>
      </c>
      <c r="C68" s="37">
        <v>-32952619032.860001</v>
      </c>
      <c r="D68" s="37">
        <f>+D66+D63+D59</f>
        <v>-37725371636.839996</v>
      </c>
    </row>
    <row r="69" spans="1:6" ht="14.25" customHeight="1" x14ac:dyDescent="0.2">
      <c r="A69" s="14">
        <v>2.4</v>
      </c>
      <c r="B69" s="8" t="s">
        <v>220</v>
      </c>
      <c r="C69" s="37">
        <v>14235291885.469999</v>
      </c>
      <c r="D69" s="37">
        <f>+D68+D56</f>
        <v>14661910089.490005</v>
      </c>
      <c r="F69" s="47"/>
    </row>
    <row r="71" spans="1:6" x14ac:dyDescent="0.2">
      <c r="A71" s="52" t="s">
        <v>221</v>
      </c>
      <c r="B71" s="52"/>
      <c r="C71" s="52"/>
      <c r="D71" s="52"/>
      <c r="E71" s="51"/>
      <c r="F71" s="47"/>
    </row>
    <row r="72" spans="1:6" x14ac:dyDescent="0.2">
      <c r="A72" s="55"/>
      <c r="B72" s="55"/>
      <c r="C72" s="50"/>
      <c r="D72" s="56"/>
      <c r="E72" s="56"/>
    </row>
    <row r="73" spans="1:6" x14ac:dyDescent="0.2">
      <c r="A73" s="52" t="s">
        <v>222</v>
      </c>
      <c r="B73" s="52"/>
      <c r="C73" s="52"/>
      <c r="D73" s="52"/>
      <c r="E73" s="51"/>
    </row>
  </sheetData>
  <mergeCells count="6">
    <mergeCell ref="A73:D73"/>
    <mergeCell ref="A1:D1"/>
    <mergeCell ref="A2:B2"/>
    <mergeCell ref="A71:D71"/>
    <mergeCell ref="A72:B72"/>
    <mergeCell ref="D72:E7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activeCell="G4" sqref="G4:I33"/>
    </sheetView>
  </sheetViews>
  <sheetFormatPr defaultRowHeight="12.75" x14ac:dyDescent="0.2"/>
  <cols>
    <col min="1" max="1" width="6.85546875" style="2" customWidth="1"/>
    <col min="2" max="2" width="42.5703125" style="2" customWidth="1"/>
    <col min="3" max="4" width="15.85546875" style="2" customWidth="1"/>
    <col min="5" max="6" width="9.140625" style="2"/>
    <col min="7" max="7" width="15" style="2" bestFit="1" customWidth="1"/>
    <col min="8" max="8" width="13.5703125" style="2" bestFit="1" customWidth="1"/>
    <col min="9" max="16384" width="9.140625" style="2"/>
  </cols>
  <sheetData>
    <row r="1" spans="1:8" ht="22.5" customHeight="1" x14ac:dyDescent="0.2">
      <c r="A1" s="53" t="s">
        <v>89</v>
      </c>
      <c r="B1" s="53"/>
      <c r="C1" s="53"/>
      <c r="D1" s="53"/>
    </row>
    <row r="2" spans="1:8" ht="17.25" customHeight="1" x14ac:dyDescent="0.2">
      <c r="A2" s="57" t="s">
        <v>90</v>
      </c>
      <c r="B2" s="57"/>
      <c r="D2" s="48">
        <v>44377</v>
      </c>
    </row>
    <row r="3" spans="1:8" ht="17.25" customHeight="1" x14ac:dyDescent="0.2">
      <c r="A3" s="12"/>
      <c r="D3" s="11" t="s">
        <v>91</v>
      </c>
    </row>
    <row r="4" spans="1:8" ht="38.25" x14ac:dyDescent="0.2">
      <c r="A4" s="6" t="s">
        <v>62</v>
      </c>
      <c r="B4" s="6" t="s">
        <v>63</v>
      </c>
      <c r="C4" s="9">
        <v>44196</v>
      </c>
      <c r="D4" s="9" t="s">
        <v>223</v>
      </c>
    </row>
    <row r="5" spans="1:8" ht="15" customHeight="1" x14ac:dyDescent="0.2">
      <c r="A5" s="6">
        <v>1</v>
      </c>
      <c r="B5" s="8" t="s">
        <v>64</v>
      </c>
      <c r="C5" s="10">
        <v>1370068490.8900001</v>
      </c>
      <c r="D5" s="10">
        <v>689886500</v>
      </c>
      <c r="H5" s="3"/>
    </row>
    <row r="6" spans="1:8" ht="15" customHeight="1" x14ac:dyDescent="0.2">
      <c r="A6" s="6">
        <v>2</v>
      </c>
      <c r="B6" s="7" t="s">
        <v>65</v>
      </c>
      <c r="C6" s="10">
        <v>600954010.78999996</v>
      </c>
      <c r="D6" s="10">
        <v>388680000</v>
      </c>
      <c r="H6" s="3"/>
    </row>
    <row r="7" spans="1:8" ht="15" customHeight="1" x14ac:dyDescent="0.2">
      <c r="A7" s="4">
        <v>3</v>
      </c>
      <c r="B7" s="8" t="s">
        <v>66</v>
      </c>
      <c r="C7" s="10">
        <v>769114480.10000002</v>
      </c>
      <c r="D7" s="10">
        <v>301206500</v>
      </c>
      <c r="H7" s="3"/>
    </row>
    <row r="8" spans="1:8" ht="15" customHeight="1" x14ac:dyDescent="0.2">
      <c r="A8" s="6">
        <v>4</v>
      </c>
      <c r="B8" s="7" t="s">
        <v>67</v>
      </c>
      <c r="C8" s="10">
        <v>4363636.4000000004</v>
      </c>
      <c r="D8" s="10"/>
      <c r="H8" s="3"/>
    </row>
    <row r="9" spans="1:8" ht="15" customHeight="1" x14ac:dyDescent="0.2">
      <c r="A9" s="6">
        <v>5</v>
      </c>
      <c r="B9" s="7" t="s">
        <v>68</v>
      </c>
      <c r="C9" s="10">
        <v>150153.93</v>
      </c>
      <c r="D9" s="10"/>
      <c r="G9" s="41"/>
      <c r="H9" s="3"/>
    </row>
    <row r="10" spans="1:8" ht="15" customHeight="1" x14ac:dyDescent="0.2">
      <c r="A10" s="6">
        <v>6</v>
      </c>
      <c r="B10" s="7" t="s">
        <v>69</v>
      </c>
      <c r="C10" s="10">
        <v>0</v>
      </c>
      <c r="D10" s="10">
        <v>0</v>
      </c>
      <c r="G10" s="41"/>
      <c r="H10" s="3"/>
    </row>
    <row r="11" spans="1:8" ht="15" customHeight="1" x14ac:dyDescent="0.2">
      <c r="A11" s="6">
        <v>7</v>
      </c>
      <c r="B11" s="7" t="s">
        <v>70</v>
      </c>
      <c r="C11" s="10">
        <v>0</v>
      </c>
      <c r="D11" s="10">
        <v>0</v>
      </c>
      <c r="G11" s="41"/>
      <c r="H11" s="3"/>
    </row>
    <row r="12" spans="1:8" ht="15" customHeight="1" x14ac:dyDescent="0.2">
      <c r="A12" s="6">
        <v>8</v>
      </c>
      <c r="B12" s="7" t="s">
        <v>71</v>
      </c>
      <c r="C12" s="10">
        <v>44177730.100000001</v>
      </c>
      <c r="D12" s="10"/>
      <c r="G12" s="41"/>
      <c r="H12" s="3"/>
    </row>
    <row r="13" spans="1:8" ht="15" customHeight="1" x14ac:dyDescent="0.2">
      <c r="A13" s="6">
        <v>9</v>
      </c>
      <c r="B13" s="7" t="s">
        <v>72</v>
      </c>
      <c r="C13" s="10">
        <v>0</v>
      </c>
      <c r="D13" s="10">
        <v>0</v>
      </c>
      <c r="H13" s="3"/>
    </row>
    <row r="14" spans="1:8" ht="15" customHeight="1" x14ac:dyDescent="0.2">
      <c r="A14" s="6">
        <v>10</v>
      </c>
      <c r="B14" s="7" t="s">
        <v>73</v>
      </c>
      <c r="C14" s="10">
        <v>631496947.45000005</v>
      </c>
      <c r="D14" s="10">
        <v>305798500</v>
      </c>
      <c r="G14" s="41"/>
      <c r="H14" s="3"/>
    </row>
    <row r="15" spans="1:8" ht="15" customHeight="1" x14ac:dyDescent="0.2">
      <c r="A15" s="6">
        <v>11</v>
      </c>
      <c r="B15" s="7" t="s">
        <v>74</v>
      </c>
      <c r="C15" s="10">
        <v>1907189012.4400001</v>
      </c>
      <c r="D15" s="10">
        <v>937231800</v>
      </c>
      <c r="H15" s="3"/>
    </row>
    <row r="16" spans="1:8" ht="15" customHeight="1" x14ac:dyDescent="0.2">
      <c r="A16" s="6">
        <v>12</v>
      </c>
      <c r="B16" s="7" t="s">
        <v>75</v>
      </c>
      <c r="C16" s="10">
        <v>25959365.299999952</v>
      </c>
      <c r="D16" s="10"/>
      <c r="G16" s="41"/>
      <c r="H16" s="3"/>
    </row>
    <row r="17" spans="1:8" ht="15" customHeight="1" x14ac:dyDescent="0.2">
      <c r="A17" s="6">
        <v>13</v>
      </c>
      <c r="B17" s="7" t="s">
        <v>76</v>
      </c>
      <c r="C17" s="10">
        <v>-1238706300.0899999</v>
      </c>
      <c r="D17" s="10"/>
      <c r="G17" s="41"/>
      <c r="H17" s="3"/>
    </row>
    <row r="18" spans="1:8" ht="15" customHeight="1" x14ac:dyDescent="0.2">
      <c r="A18" s="6">
        <v>14</v>
      </c>
      <c r="B18" s="7" t="s">
        <v>77</v>
      </c>
      <c r="C18" s="10">
        <v>0</v>
      </c>
      <c r="D18" s="10">
        <v>0</v>
      </c>
      <c r="G18" s="41"/>
      <c r="H18" s="3"/>
    </row>
    <row r="19" spans="1:8" ht="15" customHeight="1" x14ac:dyDescent="0.2">
      <c r="A19" s="6">
        <v>15</v>
      </c>
      <c r="B19" s="7" t="s">
        <v>78</v>
      </c>
      <c r="C19" s="10">
        <v>0</v>
      </c>
      <c r="D19" s="10">
        <v>0</v>
      </c>
      <c r="G19" s="41"/>
      <c r="H19" s="3"/>
    </row>
    <row r="20" spans="1:8" ht="15" customHeight="1" x14ac:dyDescent="0.2">
      <c r="A20" s="6">
        <v>16</v>
      </c>
      <c r="B20" s="7" t="s">
        <v>79</v>
      </c>
      <c r="C20" s="10">
        <v>0</v>
      </c>
      <c r="D20" s="10">
        <v>0</v>
      </c>
      <c r="H20" s="3"/>
    </row>
    <row r="21" spans="1:8" ht="15" customHeight="1" x14ac:dyDescent="0.2">
      <c r="A21" s="6">
        <v>17</v>
      </c>
      <c r="B21" s="7" t="s">
        <v>80</v>
      </c>
      <c r="C21" s="10">
        <v>0</v>
      </c>
      <c r="D21" s="10">
        <v>0</v>
      </c>
      <c r="G21" s="41"/>
      <c r="H21" s="3"/>
    </row>
    <row r="22" spans="1:8" ht="15" customHeight="1" x14ac:dyDescent="0.2">
      <c r="A22" s="4">
        <v>18</v>
      </c>
      <c r="B22" s="8" t="s">
        <v>81</v>
      </c>
      <c r="C22" s="10">
        <v>-2985545624.75</v>
      </c>
      <c r="D22" s="10">
        <f>+D7-D14-D15</f>
        <v>-941823800</v>
      </c>
      <c r="G22" s="41"/>
      <c r="H22" s="3"/>
    </row>
    <row r="23" spans="1:8" ht="15" customHeight="1" x14ac:dyDescent="0.2">
      <c r="A23" s="6">
        <v>19</v>
      </c>
      <c r="B23" s="7" t="s">
        <v>82</v>
      </c>
      <c r="C23" s="10">
        <v>0</v>
      </c>
      <c r="D23" s="10">
        <v>0</v>
      </c>
      <c r="H23" s="3"/>
    </row>
    <row r="24" spans="1:8" ht="15" customHeight="1" x14ac:dyDescent="0.2">
      <c r="A24" s="4">
        <v>20</v>
      </c>
      <c r="B24" s="8" t="s">
        <v>83</v>
      </c>
      <c r="C24" s="10">
        <v>-2985545624.75</v>
      </c>
      <c r="D24" s="10">
        <f>+D22</f>
        <v>-941823800</v>
      </c>
      <c r="H24" s="3"/>
    </row>
    <row r="25" spans="1:8" ht="24.75" customHeight="1" x14ac:dyDescent="0.2">
      <c r="A25" s="4">
        <v>21</v>
      </c>
      <c r="B25" s="8" t="s">
        <v>84</v>
      </c>
      <c r="C25" s="10">
        <v>-845383126.34000003</v>
      </c>
      <c r="D25" s="10"/>
      <c r="H25" s="3"/>
    </row>
    <row r="26" spans="1:8" ht="15" customHeight="1" x14ac:dyDescent="0.2">
      <c r="A26" s="4">
        <v>22</v>
      </c>
      <c r="B26" s="8" t="s">
        <v>85</v>
      </c>
      <c r="C26" s="10">
        <v>-3830928751.0900002</v>
      </c>
      <c r="D26" s="10">
        <f>+D24+D25</f>
        <v>-941823800</v>
      </c>
      <c r="H26" s="3"/>
    </row>
    <row r="27" spans="1:8" ht="15" customHeight="1" x14ac:dyDescent="0.2">
      <c r="A27" s="4">
        <v>23</v>
      </c>
      <c r="B27" s="8" t="s">
        <v>86</v>
      </c>
      <c r="C27" s="10">
        <v>0</v>
      </c>
      <c r="D27" s="10">
        <v>0</v>
      </c>
      <c r="H27" s="3"/>
    </row>
    <row r="28" spans="1:8" ht="15" customHeight="1" x14ac:dyDescent="0.2">
      <c r="A28" s="4">
        <v>24</v>
      </c>
      <c r="B28" s="8" t="s">
        <v>87</v>
      </c>
      <c r="C28" s="10">
        <v>0</v>
      </c>
      <c r="D28" s="10">
        <v>0</v>
      </c>
      <c r="H28" s="3"/>
    </row>
    <row r="29" spans="1:8" ht="15" customHeight="1" x14ac:dyDescent="0.2">
      <c r="A29" s="4">
        <v>25</v>
      </c>
      <c r="B29" s="8" t="s">
        <v>88</v>
      </c>
      <c r="C29" s="10">
        <v>0</v>
      </c>
      <c r="D29" s="10">
        <v>0</v>
      </c>
      <c r="H29" s="3"/>
    </row>
    <row r="30" spans="1:8" x14ac:dyDescent="0.2">
      <c r="H30" s="3"/>
    </row>
    <row r="31" spans="1:8" ht="12.75" customHeight="1" x14ac:dyDescent="0.2">
      <c r="A31" s="52" t="s">
        <v>221</v>
      </c>
      <c r="B31" s="52"/>
      <c r="C31" s="52"/>
      <c r="D31" s="52"/>
      <c r="E31" s="51"/>
      <c r="H31" s="3"/>
    </row>
    <row r="32" spans="1:8" x14ac:dyDescent="0.2">
      <c r="A32" s="55"/>
      <c r="B32" s="55"/>
      <c r="C32" s="50"/>
      <c r="D32" s="56"/>
      <c r="E32" s="56"/>
      <c r="G32" s="3"/>
      <c r="H32" s="3"/>
    </row>
    <row r="33" spans="1:8" x14ac:dyDescent="0.2">
      <c r="A33" s="52" t="s">
        <v>222</v>
      </c>
      <c r="B33" s="52"/>
      <c r="C33" s="52"/>
      <c r="D33" s="52"/>
      <c r="E33" s="51"/>
      <c r="H33" s="3"/>
    </row>
  </sheetData>
  <mergeCells count="6">
    <mergeCell ref="A33:D33"/>
    <mergeCell ref="A1:D1"/>
    <mergeCell ref="A2:B2"/>
    <mergeCell ref="A32:B32"/>
    <mergeCell ref="D32:E32"/>
    <mergeCell ref="A31:D31"/>
  </mergeCells>
  <pageMargins left="0.95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tabSelected="1" topLeftCell="A16" workbookViewId="0">
      <selection activeCell="F43" sqref="F43"/>
    </sheetView>
  </sheetViews>
  <sheetFormatPr defaultRowHeight="12.75" x14ac:dyDescent="0.2"/>
  <cols>
    <col min="1" max="1" width="6.5703125" customWidth="1"/>
    <col min="2" max="2" width="39.7109375" customWidth="1"/>
    <col min="3" max="4" width="15.140625" customWidth="1"/>
    <col min="6" max="6" width="14.5703125" bestFit="1" customWidth="1"/>
  </cols>
  <sheetData>
    <row r="1" spans="1:4" s="1" customFormat="1" ht="20.25" customHeight="1" x14ac:dyDescent="0.2">
      <c r="A1" s="58" t="s">
        <v>169</v>
      </c>
      <c r="B1" s="58"/>
      <c r="C1" s="58"/>
      <c r="D1" s="58"/>
    </row>
    <row r="2" spans="1:4" s="1" customFormat="1" x14ac:dyDescent="0.2">
      <c r="A2" s="59" t="s">
        <v>90</v>
      </c>
      <c r="B2" s="59"/>
      <c r="C2" s="42"/>
      <c r="D2" s="49">
        <v>44377</v>
      </c>
    </row>
    <row r="3" spans="1:4" s="1" customFormat="1" x14ac:dyDescent="0.2">
      <c r="A3" s="42"/>
      <c r="B3" s="42"/>
      <c r="C3" s="42"/>
      <c r="D3" s="43" t="s">
        <v>91</v>
      </c>
    </row>
    <row r="4" spans="1:4" ht="34.5" customHeight="1" x14ac:dyDescent="0.2">
      <c r="A4" s="16" t="s">
        <v>62</v>
      </c>
      <c r="B4" s="17" t="s">
        <v>108</v>
      </c>
      <c r="C4" s="44">
        <v>44196</v>
      </c>
      <c r="D4" s="44" t="s">
        <v>223</v>
      </c>
    </row>
    <row r="5" spans="1:4" ht="12.75" customHeight="1" x14ac:dyDescent="0.2">
      <c r="A5" s="22">
        <v>1</v>
      </c>
      <c r="B5" s="18" t="s">
        <v>57</v>
      </c>
      <c r="C5" s="38">
        <v>0</v>
      </c>
      <c r="D5" s="38">
        <v>0</v>
      </c>
    </row>
    <row r="6" spans="1:4" ht="12.75" customHeight="1" x14ac:dyDescent="0.2">
      <c r="A6" s="16">
        <v>1.1000000000000001</v>
      </c>
      <c r="B6" s="17" t="s">
        <v>109</v>
      </c>
      <c r="C6" s="25">
        <v>1408410283.73</v>
      </c>
      <c r="D6" s="25">
        <f>+D7+D12</f>
        <v>842470200</v>
      </c>
    </row>
    <row r="7" spans="1:4" ht="12.75" customHeight="1" x14ac:dyDescent="0.2">
      <c r="A7" s="16" t="s">
        <v>0</v>
      </c>
      <c r="B7" s="24" t="s">
        <v>110</v>
      </c>
      <c r="C7" s="25">
        <v>1407061562.73</v>
      </c>
      <c r="D7" s="25">
        <v>841704000</v>
      </c>
    </row>
    <row r="8" spans="1:4" ht="12.75" customHeight="1" x14ac:dyDescent="0.2">
      <c r="A8" s="16" t="s">
        <v>1</v>
      </c>
      <c r="B8" s="24" t="s">
        <v>111</v>
      </c>
      <c r="C8" s="25">
        <v>0</v>
      </c>
      <c r="D8" s="25">
        <v>0</v>
      </c>
    </row>
    <row r="9" spans="1:4" ht="12.75" customHeight="1" x14ac:dyDescent="0.2">
      <c r="A9" s="16" t="s">
        <v>2</v>
      </c>
      <c r="B9" s="24" t="s">
        <v>112</v>
      </c>
      <c r="C9" s="25">
        <v>0</v>
      </c>
      <c r="D9" s="25">
        <v>0</v>
      </c>
    </row>
    <row r="10" spans="1:4" ht="12.75" customHeight="1" x14ac:dyDescent="0.2">
      <c r="A10" s="16" t="s">
        <v>3</v>
      </c>
      <c r="B10" s="24" t="s">
        <v>113</v>
      </c>
      <c r="C10" s="25">
        <v>0</v>
      </c>
      <c r="D10" s="25">
        <v>0</v>
      </c>
    </row>
    <row r="11" spans="1:4" ht="12.75" customHeight="1" x14ac:dyDescent="0.2">
      <c r="A11" s="16" t="s">
        <v>4</v>
      </c>
      <c r="B11" s="24" t="s">
        <v>114</v>
      </c>
      <c r="C11" s="25">
        <v>0</v>
      </c>
      <c r="D11" s="25">
        <v>0</v>
      </c>
    </row>
    <row r="12" spans="1:4" ht="12.75" customHeight="1" x14ac:dyDescent="0.2">
      <c r="A12" s="16" t="s">
        <v>5</v>
      </c>
      <c r="B12" s="24" t="s">
        <v>115</v>
      </c>
      <c r="C12" s="25">
        <v>1348721</v>
      </c>
      <c r="D12" s="25">
        <v>766200</v>
      </c>
    </row>
    <row r="13" spans="1:4" ht="12.75" customHeight="1" x14ac:dyDescent="0.2">
      <c r="A13" s="16">
        <v>1.2</v>
      </c>
      <c r="B13" s="19" t="s">
        <v>116</v>
      </c>
      <c r="C13" s="25">
        <v>-1002498763.71</v>
      </c>
      <c r="D13" s="25">
        <f>SUM(D14:D22)</f>
        <v>-617037800</v>
      </c>
    </row>
    <row r="14" spans="1:4" ht="12.75" customHeight="1" x14ac:dyDescent="0.2">
      <c r="A14" s="16" t="s">
        <v>10</v>
      </c>
      <c r="B14" s="19" t="s">
        <v>117</v>
      </c>
      <c r="C14" s="25">
        <v>-426713920.39999998</v>
      </c>
      <c r="D14" s="25">
        <v>-352215000</v>
      </c>
    </row>
    <row r="15" spans="1:4" ht="12.75" customHeight="1" x14ac:dyDescent="0.2">
      <c r="A15" s="16" t="s">
        <v>11</v>
      </c>
      <c r="B15" s="19" t="s">
        <v>118</v>
      </c>
      <c r="C15" s="25">
        <v>-16624894</v>
      </c>
      <c r="D15" s="25">
        <v>-5000000</v>
      </c>
    </row>
    <row r="16" spans="1:4" ht="12.75" customHeight="1" x14ac:dyDescent="0.2">
      <c r="A16" s="16" t="s">
        <v>12</v>
      </c>
      <c r="B16" s="19" t="s">
        <v>119</v>
      </c>
      <c r="C16" s="25">
        <v>0</v>
      </c>
      <c r="D16" s="25">
        <v>0</v>
      </c>
    </row>
    <row r="17" spans="1:4" ht="12.75" customHeight="1" x14ac:dyDescent="0.2">
      <c r="A17" s="16" t="s">
        <v>13</v>
      </c>
      <c r="B17" s="17" t="s">
        <v>120</v>
      </c>
      <c r="C17" s="25">
        <v>-14177733.779999999</v>
      </c>
      <c r="D17" s="25">
        <v>-5098800</v>
      </c>
    </row>
    <row r="18" spans="1:4" ht="12.75" customHeight="1" x14ac:dyDescent="0.2">
      <c r="A18" s="16" t="s">
        <v>14</v>
      </c>
      <c r="B18" s="17" t="s">
        <v>121</v>
      </c>
      <c r="C18" s="25">
        <v>-243553023.81</v>
      </c>
      <c r="D18" s="25">
        <v>-137742900</v>
      </c>
    </row>
    <row r="19" spans="1:4" ht="12.75" customHeight="1" x14ac:dyDescent="0.2">
      <c r="A19" s="16" t="s">
        <v>15</v>
      </c>
      <c r="B19" s="17" t="s">
        <v>122</v>
      </c>
      <c r="C19" s="25">
        <v>-50558813.57</v>
      </c>
      <c r="D19" s="25">
        <v>-6140000</v>
      </c>
    </row>
    <row r="20" spans="1:4" ht="12.75" customHeight="1" x14ac:dyDescent="0.2">
      <c r="A20" s="16" t="s">
        <v>16</v>
      </c>
      <c r="B20" s="17" t="s">
        <v>123</v>
      </c>
      <c r="C20" s="25">
        <v>-94176821.290000007</v>
      </c>
      <c r="D20" s="25">
        <v>-46397900</v>
      </c>
    </row>
    <row r="21" spans="1:4" ht="12.75" customHeight="1" x14ac:dyDescent="0.2">
      <c r="A21" s="16" t="s">
        <v>17</v>
      </c>
      <c r="B21" s="17" t="s">
        <v>124</v>
      </c>
      <c r="C21" s="25">
        <v>0</v>
      </c>
      <c r="D21" s="25">
        <v>0</v>
      </c>
    </row>
    <row r="22" spans="1:4" ht="12.75" customHeight="1" x14ac:dyDescent="0.2">
      <c r="A22" s="16" t="s">
        <v>18</v>
      </c>
      <c r="B22" s="17" t="s">
        <v>167</v>
      </c>
      <c r="C22" s="25">
        <v>-156693556.86000001</v>
      </c>
      <c r="D22" s="25">
        <v>-64443200</v>
      </c>
    </row>
    <row r="23" spans="1:4" ht="12.75" customHeight="1" x14ac:dyDescent="0.2">
      <c r="A23" s="22">
        <v>1.3</v>
      </c>
      <c r="B23" s="18" t="s">
        <v>125</v>
      </c>
      <c r="C23" s="25">
        <v>405911520.01999998</v>
      </c>
      <c r="D23" s="25">
        <f>+D6+D13</f>
        <v>225432400</v>
      </c>
    </row>
    <row r="24" spans="1:4" ht="12.75" customHeight="1" x14ac:dyDescent="0.2">
      <c r="A24" s="22">
        <v>2</v>
      </c>
      <c r="B24" s="18" t="s">
        <v>58</v>
      </c>
      <c r="C24" s="26">
        <v>0</v>
      </c>
      <c r="D24" s="26">
        <v>0</v>
      </c>
    </row>
    <row r="25" spans="1:4" ht="12.75" customHeight="1" x14ac:dyDescent="0.2">
      <c r="A25" s="16">
        <v>2.1</v>
      </c>
      <c r="B25" s="19" t="s">
        <v>126</v>
      </c>
      <c r="C25" s="25">
        <v>150153.93</v>
      </c>
      <c r="D25" s="25">
        <f>+D27</f>
        <v>-317200</v>
      </c>
    </row>
    <row r="26" spans="1:4" ht="12.75" customHeight="1" x14ac:dyDescent="0.2">
      <c r="A26" s="16" t="s">
        <v>20</v>
      </c>
      <c r="B26" s="17" t="s">
        <v>127</v>
      </c>
      <c r="C26" s="25">
        <v>0</v>
      </c>
      <c r="D26" s="25">
        <v>0</v>
      </c>
    </row>
    <row r="27" spans="1:4" ht="12.75" customHeight="1" x14ac:dyDescent="0.2">
      <c r="A27" s="16" t="s">
        <v>33</v>
      </c>
      <c r="B27" s="17" t="s">
        <v>128</v>
      </c>
      <c r="C27" s="25">
        <v>0</v>
      </c>
      <c r="D27" s="25">
        <v>-317200</v>
      </c>
    </row>
    <row r="28" spans="1:4" ht="12.75" customHeight="1" x14ac:dyDescent="0.2">
      <c r="A28" s="16" t="s">
        <v>151</v>
      </c>
      <c r="B28" s="17" t="s">
        <v>129</v>
      </c>
      <c r="C28" s="25">
        <v>0</v>
      </c>
      <c r="D28" s="25">
        <v>0</v>
      </c>
    </row>
    <row r="29" spans="1:4" ht="12.75" customHeight="1" x14ac:dyDescent="0.2">
      <c r="A29" s="16" t="s">
        <v>152</v>
      </c>
      <c r="B29" s="17" t="s">
        <v>130</v>
      </c>
      <c r="C29" s="25">
        <v>0</v>
      </c>
      <c r="D29" s="25">
        <v>0</v>
      </c>
    </row>
    <row r="30" spans="1:4" ht="12.75" customHeight="1" x14ac:dyDescent="0.2">
      <c r="A30" s="16" t="s">
        <v>153</v>
      </c>
      <c r="B30" s="17" t="s">
        <v>131</v>
      </c>
      <c r="C30" s="25">
        <v>0</v>
      </c>
      <c r="D30" s="25">
        <v>0</v>
      </c>
    </row>
    <row r="31" spans="1:4" ht="12.75" customHeight="1" x14ac:dyDescent="0.2">
      <c r="A31" s="16" t="s">
        <v>154</v>
      </c>
      <c r="B31" s="17" t="s">
        <v>132</v>
      </c>
      <c r="C31" s="25">
        <v>150153.93</v>
      </c>
      <c r="D31" s="25"/>
    </row>
    <row r="32" spans="1:4" ht="12.75" customHeight="1" x14ac:dyDescent="0.2">
      <c r="A32" s="16" t="s">
        <v>155</v>
      </c>
      <c r="B32" s="17" t="s">
        <v>133</v>
      </c>
      <c r="C32" s="25">
        <v>0</v>
      </c>
      <c r="D32" s="25">
        <v>0</v>
      </c>
    </row>
    <row r="33" spans="1:6" ht="12.75" customHeight="1" x14ac:dyDescent="0.2">
      <c r="A33" s="16">
        <v>2.2000000000000002</v>
      </c>
      <c r="B33" s="17" t="s">
        <v>116</v>
      </c>
      <c r="C33" s="25">
        <v>-369362632.95999998</v>
      </c>
      <c r="D33" s="25">
        <f>+D27</f>
        <v>-317200</v>
      </c>
    </row>
    <row r="34" spans="1:6" ht="12.75" customHeight="1" x14ac:dyDescent="0.2">
      <c r="A34" s="39" t="s">
        <v>156</v>
      </c>
      <c r="B34" s="17" t="s">
        <v>134</v>
      </c>
      <c r="C34" s="25">
        <v>-364217181.81999999</v>
      </c>
      <c r="D34" s="25"/>
    </row>
    <row r="35" spans="1:6" ht="12.75" customHeight="1" x14ac:dyDescent="0.2">
      <c r="A35" s="39" t="s">
        <v>40</v>
      </c>
      <c r="B35" s="17" t="s">
        <v>135</v>
      </c>
      <c r="C35" s="25">
        <v>-5145451.1399999997</v>
      </c>
      <c r="D35" s="25"/>
    </row>
    <row r="36" spans="1:6" ht="12.75" customHeight="1" x14ac:dyDescent="0.2">
      <c r="A36" s="39" t="s">
        <v>157</v>
      </c>
      <c r="B36" s="17" t="s">
        <v>136</v>
      </c>
      <c r="C36" s="25">
        <v>0</v>
      </c>
      <c r="D36" s="25">
        <v>0</v>
      </c>
    </row>
    <row r="37" spans="1:6" ht="12.75" customHeight="1" x14ac:dyDescent="0.2">
      <c r="A37" s="39" t="s">
        <v>158</v>
      </c>
      <c r="B37" s="17" t="s">
        <v>137</v>
      </c>
      <c r="C37" s="25">
        <v>0</v>
      </c>
      <c r="D37" s="25">
        <v>0</v>
      </c>
    </row>
    <row r="38" spans="1:6" ht="12.75" customHeight="1" x14ac:dyDescent="0.2">
      <c r="A38" s="39" t="s">
        <v>159</v>
      </c>
      <c r="B38" s="17" t="s">
        <v>138</v>
      </c>
      <c r="C38" s="25">
        <v>0</v>
      </c>
      <c r="D38" s="25">
        <v>0</v>
      </c>
    </row>
    <row r="39" spans="1:6" ht="12.75" customHeight="1" x14ac:dyDescent="0.2">
      <c r="A39" s="22">
        <v>2.2999999999999998</v>
      </c>
      <c r="B39" s="18" t="s">
        <v>139</v>
      </c>
      <c r="C39" s="25">
        <v>-369212479.02999997</v>
      </c>
      <c r="D39" s="25"/>
    </row>
    <row r="40" spans="1:6" ht="12.75" customHeight="1" x14ac:dyDescent="0.2">
      <c r="A40" s="22">
        <v>3</v>
      </c>
      <c r="B40" s="18" t="s">
        <v>59</v>
      </c>
      <c r="C40" s="26">
        <v>0</v>
      </c>
      <c r="D40" s="26">
        <v>44000000</v>
      </c>
    </row>
    <row r="41" spans="1:6" ht="12.75" customHeight="1" x14ac:dyDescent="0.2">
      <c r="A41" s="16">
        <v>3.1</v>
      </c>
      <c r="B41" s="17" t="s">
        <v>126</v>
      </c>
      <c r="C41" s="25">
        <v>4684049662.9799995</v>
      </c>
      <c r="D41" s="25">
        <v>44000000</v>
      </c>
      <c r="F41" s="45"/>
    </row>
    <row r="42" spans="1:6" ht="12.75" customHeight="1" x14ac:dyDescent="0.2">
      <c r="A42" s="16" t="s">
        <v>160</v>
      </c>
      <c r="B42" s="17" t="s">
        <v>140</v>
      </c>
      <c r="C42" s="25">
        <v>4680820110</v>
      </c>
      <c r="D42" s="25">
        <v>0</v>
      </c>
      <c r="F42" s="45"/>
    </row>
    <row r="43" spans="1:6" ht="12.75" customHeight="1" x14ac:dyDescent="0.2">
      <c r="A43" s="16" t="s">
        <v>161</v>
      </c>
      <c r="B43" s="17" t="s">
        <v>141</v>
      </c>
      <c r="C43" s="25">
        <v>0</v>
      </c>
      <c r="D43" s="25">
        <v>0</v>
      </c>
    </row>
    <row r="44" spans="1:6" ht="12.75" customHeight="1" x14ac:dyDescent="0.2">
      <c r="A44" s="16" t="s">
        <v>162</v>
      </c>
      <c r="B44" s="17" t="s">
        <v>142</v>
      </c>
      <c r="C44" s="25">
        <v>0</v>
      </c>
      <c r="D44" s="25">
        <v>0</v>
      </c>
    </row>
    <row r="45" spans="1:6" s="1" customFormat="1" ht="12.75" customHeight="1" x14ac:dyDescent="0.2">
      <c r="A45" s="16" t="s">
        <v>168</v>
      </c>
      <c r="B45" s="17"/>
      <c r="C45" s="25">
        <v>3229552.98</v>
      </c>
      <c r="D45" s="25">
        <v>186405400</v>
      </c>
    </row>
    <row r="46" spans="1:6" ht="12.75" customHeight="1" x14ac:dyDescent="0.2">
      <c r="A46" s="16">
        <v>3.2</v>
      </c>
      <c r="B46" s="17" t="s">
        <v>116</v>
      </c>
      <c r="C46" s="25">
        <v>4700364083.54</v>
      </c>
      <c r="D46" s="25">
        <v>186405400</v>
      </c>
    </row>
    <row r="47" spans="1:6" ht="12.75" customHeight="1" x14ac:dyDescent="0.2">
      <c r="A47" s="16" t="s">
        <v>163</v>
      </c>
      <c r="B47" s="17" t="s">
        <v>143</v>
      </c>
      <c r="C47" s="25">
        <v>4700364083.54</v>
      </c>
      <c r="D47" s="25">
        <v>0</v>
      </c>
    </row>
    <row r="48" spans="1:6" ht="12.75" customHeight="1" x14ac:dyDescent="0.2">
      <c r="A48" s="16" t="s">
        <v>164</v>
      </c>
      <c r="B48" s="17" t="s">
        <v>144</v>
      </c>
      <c r="C48" s="25">
        <v>0</v>
      </c>
      <c r="D48" s="25">
        <v>0</v>
      </c>
    </row>
    <row r="49" spans="1:5" ht="12.75" customHeight="1" x14ac:dyDescent="0.2">
      <c r="A49" s="16" t="s">
        <v>165</v>
      </c>
      <c r="B49" s="17" t="s">
        <v>145</v>
      </c>
      <c r="C49" s="25">
        <v>0</v>
      </c>
      <c r="D49" s="25">
        <v>0</v>
      </c>
    </row>
    <row r="50" spans="1:5" ht="12.75" customHeight="1" x14ac:dyDescent="0.2">
      <c r="A50" s="16" t="s">
        <v>166</v>
      </c>
      <c r="B50" s="17" t="s">
        <v>146</v>
      </c>
      <c r="C50" s="25">
        <v>0</v>
      </c>
      <c r="D50" s="25">
        <v>0</v>
      </c>
    </row>
    <row r="51" spans="1:5" ht="12.75" customHeight="1" x14ac:dyDescent="0.2">
      <c r="A51" s="16">
        <v>3.25</v>
      </c>
      <c r="B51" s="17"/>
      <c r="C51" s="25">
        <v>0</v>
      </c>
      <c r="D51" s="25">
        <v>-142405400</v>
      </c>
    </row>
    <row r="52" spans="1:5" ht="12.75" customHeight="1" x14ac:dyDescent="0.2">
      <c r="A52" s="23">
        <v>3.3</v>
      </c>
      <c r="B52" s="20" t="s">
        <v>147</v>
      </c>
      <c r="C52" s="25">
        <v>-16314420.56000042</v>
      </c>
      <c r="D52" s="25">
        <v>0</v>
      </c>
    </row>
    <row r="53" spans="1:5" ht="12.75" customHeight="1" x14ac:dyDescent="0.2">
      <c r="A53" s="22">
        <v>4</v>
      </c>
      <c r="B53" s="21" t="s">
        <v>148</v>
      </c>
      <c r="C53" s="25">
        <v>20384620.42999959</v>
      </c>
      <c r="D53" s="25">
        <v>82709800</v>
      </c>
    </row>
    <row r="54" spans="1:5" ht="12.75" customHeight="1" x14ac:dyDescent="0.2">
      <c r="A54" s="22">
        <v>5</v>
      </c>
      <c r="B54" s="18" t="s">
        <v>149</v>
      </c>
      <c r="C54" s="25">
        <v>17137769.47999981</v>
      </c>
      <c r="D54" s="25">
        <v>37522400</v>
      </c>
    </row>
    <row r="55" spans="1:5" ht="12.75" customHeight="1" x14ac:dyDescent="0.2">
      <c r="A55" s="22">
        <v>6</v>
      </c>
      <c r="B55" s="18" t="s">
        <v>150</v>
      </c>
      <c r="C55" s="25">
        <v>37522389.9099994</v>
      </c>
      <c r="D55" s="25">
        <v>120232200</v>
      </c>
    </row>
    <row r="56" spans="1:5" ht="24.75" customHeight="1" x14ac:dyDescent="0.2"/>
    <row r="57" spans="1:5" ht="14.25" customHeight="1" x14ac:dyDescent="0.2">
      <c r="A57" s="52" t="s">
        <v>221</v>
      </c>
      <c r="B57" s="52"/>
      <c r="C57" s="52"/>
      <c r="D57" s="52"/>
      <c r="E57" s="51"/>
    </row>
    <row r="58" spans="1:5" ht="5.25" customHeight="1" x14ac:dyDescent="0.2">
      <c r="A58" s="55"/>
      <c r="B58" s="55"/>
      <c r="C58" s="50"/>
      <c r="D58" s="56"/>
      <c r="E58" s="56"/>
    </row>
    <row r="59" spans="1:5" x14ac:dyDescent="0.2">
      <c r="A59" s="52" t="s">
        <v>222</v>
      </c>
      <c r="B59" s="52"/>
      <c r="C59" s="52"/>
      <c r="D59" s="52"/>
      <c r="E59" s="51"/>
    </row>
  </sheetData>
  <mergeCells count="6">
    <mergeCell ref="A59:D59"/>
    <mergeCell ref="A1:D1"/>
    <mergeCell ref="A2:B2"/>
    <mergeCell ref="A57:D57"/>
    <mergeCell ref="A58:B58"/>
    <mergeCell ref="D58:E58"/>
  </mergeCells>
  <pageMargins left="0.70866141732283472" right="0.70866141732283472" top="0.23622047244094491" bottom="0.23622047244094491" header="0.31496062992125984" footer="0.31496062992125984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selection activeCell="M21" sqref="M21"/>
    </sheetView>
  </sheetViews>
  <sheetFormatPr defaultRowHeight="12.75" x14ac:dyDescent="0.2"/>
  <cols>
    <col min="1" max="1" width="4.140625" style="1" customWidth="1"/>
    <col min="2" max="2" width="30.28515625" style="1" customWidth="1"/>
    <col min="3" max="3" width="14.7109375" style="1" customWidth="1"/>
    <col min="4" max="4" width="8.28515625" style="1" customWidth="1"/>
    <col min="5" max="5" width="8.42578125" style="1" customWidth="1"/>
    <col min="6" max="6" width="14.7109375" style="1" bestFit="1" customWidth="1"/>
    <col min="7" max="7" width="10" style="1" customWidth="1"/>
    <col min="8" max="8" width="8.85546875" style="1" customWidth="1"/>
    <col min="9" max="10" width="16.42578125" style="1" bestFit="1" customWidth="1"/>
    <col min="11" max="11" width="9.140625" style="1"/>
    <col min="12" max="12" width="17" style="1" bestFit="1" customWidth="1"/>
    <col min="13" max="13" width="16.7109375" style="1" bestFit="1" customWidth="1"/>
    <col min="14" max="16384" width="9.140625" style="1"/>
  </cols>
  <sheetData>
    <row r="1" spans="1:10" ht="16.5" customHeight="1" x14ac:dyDescent="0.2">
      <c r="A1" s="53" t="s">
        <v>107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16.5" customHeight="1" x14ac:dyDescent="0.25">
      <c r="A2" s="54" t="s">
        <v>90</v>
      </c>
      <c r="B2" s="54"/>
      <c r="C2" s="2"/>
      <c r="D2" s="2"/>
      <c r="E2" s="2"/>
      <c r="F2" s="2"/>
      <c r="G2" s="2"/>
      <c r="H2" s="2"/>
      <c r="I2" s="2"/>
      <c r="J2" s="48">
        <v>44377</v>
      </c>
    </row>
    <row r="3" spans="1:10" ht="16.5" customHeight="1" x14ac:dyDescent="0.2">
      <c r="A3" s="2"/>
      <c r="B3" s="2"/>
      <c r="C3" s="2"/>
      <c r="D3" s="2"/>
      <c r="E3" s="2"/>
      <c r="F3" s="2"/>
      <c r="G3" s="2"/>
      <c r="H3" s="2"/>
      <c r="I3" s="2"/>
      <c r="J3" s="11" t="s">
        <v>91</v>
      </c>
    </row>
    <row r="4" spans="1:10" ht="41.25" customHeight="1" x14ac:dyDescent="0.2">
      <c r="A4" s="6" t="s">
        <v>92</v>
      </c>
      <c r="B4" s="6" t="s">
        <v>55</v>
      </c>
      <c r="C4" s="6" t="s">
        <v>93</v>
      </c>
      <c r="D4" s="6" t="s">
        <v>94</v>
      </c>
      <c r="E4" s="6" t="s">
        <v>95</v>
      </c>
      <c r="F4" s="6" t="s">
        <v>96</v>
      </c>
      <c r="G4" s="6" t="s">
        <v>97</v>
      </c>
      <c r="H4" s="6" t="s">
        <v>98</v>
      </c>
      <c r="I4" s="6" t="s">
        <v>54</v>
      </c>
      <c r="J4" s="6" t="s">
        <v>99</v>
      </c>
    </row>
    <row r="5" spans="1:10" ht="20.25" customHeight="1" x14ac:dyDescent="0.2">
      <c r="A5" s="6">
        <v>1</v>
      </c>
      <c r="B5" s="8" t="s">
        <v>224</v>
      </c>
      <c r="C5" s="13">
        <v>1906208000</v>
      </c>
      <c r="D5" s="13"/>
      <c r="E5" s="13"/>
      <c r="F5" s="13">
        <v>1990685163.1600001</v>
      </c>
      <c r="G5" s="13"/>
      <c r="H5" s="13">
        <v>0</v>
      </c>
      <c r="I5" s="13">
        <v>-36849512196.019997</v>
      </c>
      <c r="J5" s="13">
        <v>-32952619032.859993</v>
      </c>
    </row>
    <row r="6" spans="1:10" ht="26.25" customHeight="1" x14ac:dyDescent="0.2">
      <c r="A6" s="6">
        <v>2</v>
      </c>
      <c r="B6" s="7" t="s">
        <v>100</v>
      </c>
      <c r="C6" s="13"/>
      <c r="D6" s="13"/>
      <c r="E6" s="13"/>
      <c r="F6" s="13"/>
      <c r="G6" s="13"/>
      <c r="H6" s="13"/>
      <c r="I6" s="13"/>
      <c r="J6" s="13"/>
    </row>
    <row r="7" spans="1:10" ht="20.25" customHeight="1" x14ac:dyDescent="0.2">
      <c r="A7" s="6">
        <v>3</v>
      </c>
      <c r="B7" s="14" t="s">
        <v>56</v>
      </c>
      <c r="C7" s="13"/>
      <c r="D7" s="13"/>
      <c r="E7" s="13"/>
      <c r="F7" s="13"/>
      <c r="G7" s="13"/>
      <c r="H7" s="13"/>
      <c r="I7" s="13"/>
      <c r="J7" s="13"/>
    </row>
    <row r="8" spans="1:10" ht="20.25" customHeight="1" x14ac:dyDescent="0.2">
      <c r="A8" s="6">
        <v>4</v>
      </c>
      <c r="B8" s="15" t="s">
        <v>101</v>
      </c>
      <c r="C8" s="13"/>
      <c r="D8" s="13"/>
      <c r="E8" s="13"/>
      <c r="F8" s="13"/>
      <c r="G8" s="13"/>
      <c r="H8" s="13"/>
      <c r="I8" s="13"/>
      <c r="J8" s="13"/>
    </row>
    <row r="9" spans="1:10" ht="20.25" customHeight="1" x14ac:dyDescent="0.2">
      <c r="A9" s="6">
        <v>5</v>
      </c>
      <c r="B9" s="15" t="s">
        <v>86</v>
      </c>
      <c r="C9" s="13"/>
      <c r="D9" s="13"/>
      <c r="E9" s="13"/>
      <c r="F9" s="13"/>
      <c r="G9" s="13"/>
      <c r="H9" s="13"/>
      <c r="I9" s="13"/>
      <c r="J9" s="13"/>
    </row>
    <row r="10" spans="1:10" ht="20.25" customHeight="1" x14ac:dyDescent="0.2">
      <c r="A10" s="6">
        <v>6</v>
      </c>
      <c r="B10" s="15" t="s">
        <v>102</v>
      </c>
      <c r="C10" s="13"/>
      <c r="D10" s="13"/>
      <c r="E10" s="13"/>
      <c r="F10" s="13"/>
      <c r="G10" s="13"/>
      <c r="H10" s="13"/>
      <c r="I10" s="13"/>
      <c r="J10" s="13"/>
    </row>
    <row r="11" spans="1:10" ht="20.25" customHeight="1" x14ac:dyDescent="0.2">
      <c r="A11" s="6">
        <v>7</v>
      </c>
      <c r="B11" s="15" t="s">
        <v>103</v>
      </c>
      <c r="C11" s="13"/>
      <c r="D11" s="13"/>
      <c r="E11" s="13"/>
      <c r="F11" s="13"/>
      <c r="G11" s="13"/>
      <c r="H11" s="13"/>
      <c r="I11" s="13">
        <v>-3830928751.0900002</v>
      </c>
      <c r="J11" s="13"/>
    </row>
    <row r="12" spans="1:10" ht="20.25" customHeight="1" x14ac:dyDescent="0.2">
      <c r="A12" s="6">
        <v>8</v>
      </c>
      <c r="B12" s="15" t="s">
        <v>104</v>
      </c>
      <c r="C12" s="13"/>
      <c r="D12" s="13"/>
      <c r="E12" s="13"/>
      <c r="F12" s="13"/>
      <c r="G12" s="13"/>
      <c r="H12" s="13"/>
      <c r="I12" s="13"/>
      <c r="J12" s="13"/>
    </row>
    <row r="13" spans="1:10" ht="20.25" customHeight="1" x14ac:dyDescent="0.2">
      <c r="A13" s="6">
        <v>9</v>
      </c>
      <c r="B13" s="8" t="s">
        <v>225</v>
      </c>
      <c r="C13" s="13">
        <v>1906208000</v>
      </c>
      <c r="D13" s="13"/>
      <c r="E13" s="13"/>
      <c r="F13" s="13">
        <v>1990685163.1600001</v>
      </c>
      <c r="G13" s="13"/>
      <c r="H13" s="13">
        <v>0</v>
      </c>
      <c r="I13" s="13">
        <v>-40680441000</v>
      </c>
      <c r="J13" s="13">
        <v>-36783547783.949997</v>
      </c>
    </row>
    <row r="14" spans="1:10" ht="25.5" customHeight="1" x14ac:dyDescent="0.2">
      <c r="A14" s="6">
        <v>10</v>
      </c>
      <c r="B14" s="7" t="s">
        <v>100</v>
      </c>
      <c r="C14" s="13"/>
      <c r="D14" s="13"/>
      <c r="E14" s="13"/>
      <c r="F14" s="13"/>
      <c r="G14" s="13"/>
      <c r="H14" s="13"/>
      <c r="I14" s="13"/>
      <c r="J14" s="13"/>
    </row>
    <row r="15" spans="1:10" ht="20.25" customHeight="1" x14ac:dyDescent="0.2">
      <c r="A15" s="6">
        <v>11</v>
      </c>
      <c r="B15" s="14" t="s">
        <v>56</v>
      </c>
      <c r="C15" s="13"/>
      <c r="D15" s="13"/>
      <c r="E15" s="13"/>
      <c r="F15" s="13"/>
      <c r="G15" s="13"/>
      <c r="H15" s="13"/>
      <c r="I15" s="13"/>
      <c r="J15" s="13"/>
    </row>
    <row r="16" spans="1:10" ht="20.25" customHeight="1" x14ac:dyDescent="0.2">
      <c r="A16" s="6">
        <v>12</v>
      </c>
      <c r="B16" s="15" t="s">
        <v>101</v>
      </c>
      <c r="C16" s="13"/>
      <c r="D16" s="13"/>
      <c r="E16" s="13"/>
      <c r="F16" s="13"/>
      <c r="G16" s="13"/>
      <c r="H16" s="13"/>
      <c r="I16" s="13"/>
      <c r="J16" s="13"/>
    </row>
    <row r="17" spans="1:13" ht="20.25" customHeight="1" x14ac:dyDescent="0.2">
      <c r="A17" s="6">
        <v>13</v>
      </c>
      <c r="B17" s="15" t="s">
        <v>86</v>
      </c>
      <c r="C17" s="13"/>
      <c r="D17" s="13"/>
      <c r="E17" s="13"/>
      <c r="F17" s="13"/>
      <c r="G17" s="13"/>
      <c r="H17" s="13"/>
      <c r="I17" s="13"/>
      <c r="J17" s="13"/>
    </row>
    <row r="18" spans="1:13" ht="20.25" customHeight="1" x14ac:dyDescent="0.2">
      <c r="A18" s="6">
        <v>14</v>
      </c>
      <c r="B18" s="15" t="s">
        <v>105</v>
      </c>
      <c r="C18" s="13"/>
      <c r="D18" s="13"/>
      <c r="E18" s="13"/>
      <c r="F18" s="13"/>
      <c r="G18" s="13"/>
      <c r="H18" s="13"/>
      <c r="I18" s="13"/>
      <c r="J18" s="13"/>
    </row>
    <row r="19" spans="1:13" ht="20.25" customHeight="1" x14ac:dyDescent="0.2">
      <c r="A19" s="6">
        <v>15</v>
      </c>
      <c r="B19" s="15" t="s">
        <v>103</v>
      </c>
      <c r="C19" s="13"/>
      <c r="D19" s="13"/>
      <c r="E19" s="13"/>
      <c r="F19" s="13"/>
      <c r="G19" s="13"/>
      <c r="H19" s="13"/>
      <c r="I19" s="13">
        <f>+ORLOGO!D24</f>
        <v>-941823800</v>
      </c>
      <c r="J19" s="13"/>
    </row>
    <row r="20" spans="1:13" ht="20.25" customHeight="1" x14ac:dyDescent="0.2">
      <c r="A20" s="6">
        <v>16</v>
      </c>
      <c r="B20" s="15" t="s">
        <v>106</v>
      </c>
      <c r="C20" s="13"/>
      <c r="D20" s="13"/>
      <c r="E20" s="13"/>
      <c r="F20" s="13"/>
      <c r="G20" s="13"/>
      <c r="H20" s="13"/>
      <c r="I20" s="13"/>
      <c r="J20" s="13"/>
    </row>
    <row r="21" spans="1:13" ht="20.25" customHeight="1" x14ac:dyDescent="0.2">
      <c r="A21" s="6">
        <v>17</v>
      </c>
      <c r="B21" s="8" t="s">
        <v>226</v>
      </c>
      <c r="C21" s="13">
        <v>1906208000</v>
      </c>
      <c r="D21" s="13"/>
      <c r="E21" s="13"/>
      <c r="F21" s="13">
        <v>1990685163.1600001</v>
      </c>
      <c r="G21" s="13"/>
      <c r="H21" s="13">
        <v>0</v>
      </c>
      <c r="I21" s="13">
        <f>+I13+I19</f>
        <v>-41622264800</v>
      </c>
      <c r="J21" s="13">
        <f>+I21+F21+C21</f>
        <v>-37725371636.839996</v>
      </c>
      <c r="L21" s="60"/>
      <c r="M21" s="61"/>
    </row>
    <row r="23" spans="1:13" ht="12.75" customHeight="1" x14ac:dyDescent="0.2">
      <c r="A23" s="52" t="s">
        <v>221</v>
      </c>
      <c r="B23" s="52"/>
      <c r="C23" s="52"/>
      <c r="D23" s="52"/>
      <c r="E23" s="52"/>
      <c r="F23" s="52"/>
      <c r="G23" s="52"/>
      <c r="H23" s="52"/>
      <c r="I23" s="52"/>
      <c r="J23" s="52"/>
    </row>
    <row r="24" spans="1:13" x14ac:dyDescent="0.2">
      <c r="B24" s="55"/>
      <c r="C24" s="55"/>
      <c r="D24" s="50"/>
      <c r="E24" s="56"/>
      <c r="F24" s="56"/>
    </row>
    <row r="25" spans="1:13" ht="12.75" customHeight="1" x14ac:dyDescent="0.2">
      <c r="A25" s="52" t="s">
        <v>222</v>
      </c>
      <c r="B25" s="52"/>
      <c r="C25" s="52"/>
      <c r="D25" s="52"/>
      <c r="E25" s="52"/>
      <c r="F25" s="52"/>
      <c r="G25" s="52"/>
      <c r="H25" s="52"/>
      <c r="I25" s="52"/>
      <c r="J25" s="52"/>
    </row>
  </sheetData>
  <mergeCells count="6">
    <mergeCell ref="A23:J23"/>
    <mergeCell ref="A25:J25"/>
    <mergeCell ref="A1:J1"/>
    <mergeCell ref="A2:B2"/>
    <mergeCell ref="B24:C24"/>
    <mergeCell ref="E24:F24"/>
  </mergeCells>
  <pageMargins left="0.7" right="0.2" top="0.75" bottom="0.7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balanse</vt:lpstr>
      <vt:lpstr>ORLOGO</vt:lpstr>
      <vt:lpstr>MUN</vt:lpstr>
      <vt:lpstr>UMCH (2)</vt:lpstr>
      <vt:lpstr>balanse!Print_Area</vt:lpstr>
      <vt:lpstr>MUN!Print_Area</vt:lpstr>
      <vt:lpstr>ORLOGO!Print_Area</vt:lpstr>
    </vt:vector>
  </TitlesOfParts>
  <Company>Rich-Mogol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Yanjindulam</dc:creator>
  <cp:lastModifiedBy>pc</cp:lastModifiedBy>
  <cp:lastPrinted>2020-02-12T23:52:03Z</cp:lastPrinted>
  <dcterms:created xsi:type="dcterms:W3CDTF">2001-10-18T18:43:08Z</dcterms:created>
  <dcterms:modified xsi:type="dcterms:W3CDTF">2021-07-31T09:41:27Z</dcterms:modified>
</cp:coreProperties>
</file>