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0055" windowHeight="9405"/>
  </bookViews>
  <sheets>
    <sheet name="Sheet1" sheetId="1" r:id="rId1"/>
    <sheet name="Sheet2" sheetId="2" r:id="rId2"/>
    <sheet name="Sheet3" sheetId="3" r:id="rId3"/>
  </sheets>
  <definedNames>
    <definedName name="_xlnm.Print_Area" localSheetId="0">Sheet1!$A$1:$K$14</definedName>
  </definedNames>
  <calcPr calcId="145621"/>
</workbook>
</file>

<file path=xl/calcChain.xml><?xml version="1.0" encoding="utf-8"?>
<calcChain xmlns="http://schemas.openxmlformats.org/spreadsheetml/2006/main">
  <c r="H27" i="1" l="1"/>
  <c r="I27" i="1"/>
  <c r="I26" i="1"/>
  <c r="I25" i="1"/>
  <c r="J27" i="1" l="1"/>
  <c r="I24" i="1"/>
  <c r="H23" i="1"/>
  <c r="I23" i="1" s="1"/>
  <c r="I22" i="1"/>
  <c r="H21" i="1"/>
  <c r="I21" i="1" s="1"/>
  <c r="I20" i="1"/>
  <c r="I19" i="1"/>
  <c r="I18" i="1"/>
  <c r="I17" i="1"/>
  <c r="I16" i="1"/>
  <c r="H15" i="1"/>
  <c r="G15" i="1" s="1"/>
  <c r="I14" i="1"/>
  <c r="I13" i="1"/>
  <c r="I12" i="1"/>
  <c r="I11" i="1"/>
  <c r="I10" i="1"/>
  <c r="I9" i="1"/>
  <c r="I8" i="1"/>
  <c r="I7" i="1"/>
  <c r="H6" i="1"/>
  <c r="I5" i="1"/>
  <c r="I4" i="1"/>
  <c r="I6" i="1" l="1"/>
</calcChain>
</file>

<file path=xl/sharedStrings.xml><?xml version="1.0" encoding="utf-8"?>
<sst xmlns="http://schemas.openxmlformats.org/spreadsheetml/2006/main" count="164" uniqueCount="109">
  <si>
    <t>А</t>
  </si>
  <si>
    <t>Е</t>
  </si>
  <si>
    <t>GOV</t>
  </si>
  <si>
    <t>В</t>
  </si>
  <si>
    <t>HRM</t>
  </si>
  <si>
    <t>SHG</t>
  </si>
  <si>
    <t>APU</t>
  </si>
  <si>
    <t>BDS</t>
  </si>
  <si>
    <t>ТАН</t>
  </si>
  <si>
    <t>BTG</t>
  </si>
  <si>
    <t>BUK</t>
  </si>
  <si>
    <t>D</t>
  </si>
  <si>
    <t>TLG</t>
  </si>
  <si>
    <t>E</t>
  </si>
  <si>
    <t>TEE</t>
  </si>
  <si>
    <t>ERC</t>
  </si>
  <si>
    <t>RMC</t>
  </si>
  <si>
    <t>MMX</t>
  </si>
  <si>
    <t>BNG</t>
  </si>
  <si>
    <t>JTB</t>
  </si>
  <si>
    <t>OLL</t>
  </si>
  <si>
    <t>ATR</t>
  </si>
  <si>
    <t>B</t>
  </si>
  <si>
    <t>SUL</t>
  </si>
  <si>
    <t>DES</t>
  </si>
  <si>
    <t>BRC</t>
  </si>
  <si>
    <t>GTL</t>
  </si>
  <si>
    <t>DIVIDEND DISTRIBUTION DATA OF 2012</t>
  </si>
  <si>
    <t>№</t>
  </si>
  <si>
    <t>NAME OF COMPANY</t>
  </si>
  <si>
    <t>CODE</t>
  </si>
  <si>
    <t>SYMBOL</t>
  </si>
  <si>
    <t>SECTOR</t>
  </si>
  <si>
    <t>LOCATION</t>
  </si>
  <si>
    <t>Dividend per  share /MNT/</t>
  </si>
  <si>
    <t>Total number of shares</t>
  </si>
  <si>
    <t>Total dividend payment /MNT/</t>
  </si>
  <si>
    <t>Distribution type</t>
  </si>
  <si>
    <t>Board of directors resolution of dividend allocation</t>
  </si>
  <si>
    <t>Gobi</t>
  </si>
  <si>
    <t>JSC, SCHCD</t>
  </si>
  <si>
    <t xml:space="preserve">In accordance with Board of directors resolution No.2 of 29 January 2013, 125 MNT per share will be distributed at the company from 01 May and through SCHCD wthin 01 October 2013 </t>
  </si>
  <si>
    <t>Hermes center</t>
  </si>
  <si>
    <t>SCHCD</t>
  </si>
  <si>
    <t xml:space="preserve">JSC </t>
  </si>
  <si>
    <t>JSC</t>
  </si>
  <si>
    <t>TOTAL</t>
  </si>
  <si>
    <t>In accordance with Board of directors resolution No.2 of 18 February 2013, MNT 5,09 per share will be distributed  through SCHCD from 07 March 2013</t>
  </si>
  <si>
    <t>Sharyn gol</t>
  </si>
  <si>
    <t xml:space="preserve">In accordance with Board of directors resolution No.5 of 18 February 2013, MNT 50 per share will be distributed  through SCHCD </t>
  </si>
  <si>
    <t xml:space="preserve">In accordance with Board of directors resolution No.13/7 of 18 February 2013, MNT 70 per share will be distributed through SCHCD within 31 May 2013 </t>
  </si>
  <si>
    <t>BDSec</t>
  </si>
  <si>
    <t xml:space="preserve">In accordance with Board of directors resolution No.8 of 18 February 2013, MNT 60 per share will be distributed through SCHCD  witin 3rd quarter of 2013  </t>
  </si>
  <si>
    <t>Takhi-Ko</t>
  </si>
  <si>
    <t xml:space="preserve">In accordance with Board of directors resolution No.1 of 19 February 2013, MNT 56 per share will be distibuted through SCHCD within 01 May 2013 </t>
  </si>
  <si>
    <t>Bayanteeg</t>
  </si>
  <si>
    <t xml:space="preserve">In accordance with Board of directors resolution No.5 of 20 February 2013, MNT 100 per share will be distributed through SCHCD within 01 June 2013  </t>
  </si>
  <si>
    <t>UB-BUK</t>
  </si>
  <si>
    <t>Tulga</t>
  </si>
  <si>
    <t>Mongol Alt</t>
  </si>
  <si>
    <t>Remicon</t>
  </si>
  <si>
    <t>Makhimpex</t>
  </si>
  <si>
    <t>Bayangol hotel</t>
  </si>
  <si>
    <t>Genco tour bureau</t>
  </si>
  <si>
    <t>Olloo</t>
  </si>
  <si>
    <t>Atar-Urguu</t>
  </si>
  <si>
    <t>Gazar Suljmel</t>
  </si>
  <si>
    <t>Barilga corporation</t>
  </si>
  <si>
    <t>Gutal</t>
  </si>
  <si>
    <t xml:space="preserve">In accordance with Board of directors resolution No.4 of 19 February 2013, MNT 137 per share will be distributed through SCHCD between 26 April 2013 to 01 July 2013  </t>
  </si>
  <si>
    <t xml:space="preserve">In accordance with Board of directors resolution No.02/04 of 28 January 2013, MNT 60 per share will be distributed through SCHCD within 01 June 2013  </t>
  </si>
  <si>
    <t xml:space="preserve">In accordance with Board of directors resolution No.3 of 06 March 2013, MNT 400 per share will be distributed through SCHCD within 31 December 2013  </t>
  </si>
  <si>
    <t xml:space="preserve">In accordance with Board of directors resolution No.3 of 06 March 2013, MNT 150 per share will be distributed through SCHCD within 31 December 2013  </t>
  </si>
  <si>
    <t xml:space="preserve">In accordance with Board of directors resolution No.2 of 01 March 2013, MNT 1,27 per share will be distributed through SCHCD within 30 June 2013  </t>
  </si>
  <si>
    <t xml:space="preserve">In accordance with Board of directors resolution No.1 of 02 February 2013, MNT 80 per share will be distributed at the company from 01 July 2013  </t>
  </si>
  <si>
    <t xml:space="preserve">In accordance with Board of directors resolution No.5/13 of 04 March 2013, MNT 350 per share will be distributed at the company and through SCHCD   </t>
  </si>
  <si>
    <t xml:space="preserve">In accordance with Board of directors resolution No.502/2013 of 09 March 2013, MNT 1,6 per share will be distributed at the company and through SCHCD   </t>
  </si>
  <si>
    <t xml:space="preserve">In accordance with Board of directors resolution No.02/11 of 28 February 2013, MNT 6 per share will be distributed through SCHCD within 30 May 2013  </t>
  </si>
  <si>
    <t xml:space="preserve">In accordance with Board of directors resolution No.6 of 06 March 2013, MNT 500 per share will be distributed through SCHCD within 30 May 2013  </t>
  </si>
  <si>
    <t xml:space="preserve">In accordance with Board of directors resolution No.0 of 19 March 2013, MNT 4948,20 per share will be distributed through SCHCD </t>
  </si>
  <si>
    <t xml:space="preserve">In accordance with Board of directors resolution No.3 of 10 April 2013, MNT 500 per share will be distributed through SCHCD </t>
  </si>
  <si>
    <t>In accordance with Board of directors resolution No.3 of 05 April 2013, MNT 420 per share will be distributed at the company</t>
  </si>
  <si>
    <t xml:space="preserve">In accordance with Board of directors resolution No.4 of 10 April 2013, MNT 5000 per share will be distributed at the company </t>
  </si>
  <si>
    <t>UB</t>
  </si>
  <si>
    <t>DO</t>
  </si>
  <si>
    <t>DA</t>
  </si>
  <si>
    <t>Ukh</t>
  </si>
  <si>
    <t>Teever darkhan</t>
  </si>
  <si>
    <t>Dornod khudaldaa</t>
  </si>
  <si>
    <t>*LOCATION</t>
  </si>
  <si>
    <t>*SECTOR</t>
  </si>
  <si>
    <t>А – Mining</t>
  </si>
  <si>
    <t>D – Construction and transportation</t>
  </si>
  <si>
    <t xml:space="preserve">B – Industrial  </t>
  </si>
  <si>
    <t>E – Trade and services</t>
  </si>
  <si>
    <t>C – Agricultural</t>
  </si>
  <si>
    <t>DO- Dornod</t>
  </si>
  <si>
    <t xml:space="preserve">UKh– Uvurkhangai </t>
  </si>
  <si>
    <t>DA—Darkhan</t>
  </si>
  <si>
    <t>UB—Ulaanbaatar</t>
  </si>
  <si>
    <t>please note that divident of 2012 operating results is distributed in 2013</t>
  </si>
  <si>
    <t>BDL</t>
  </si>
  <si>
    <t>EER</t>
  </si>
  <si>
    <t>Mogoin gol</t>
  </si>
  <si>
    <t>Eermel</t>
  </si>
  <si>
    <t>HE- Khuvsgul</t>
  </si>
  <si>
    <t>HE</t>
  </si>
  <si>
    <t>In accordance with Board of directors resolution No.4 of 29 April 2013, MNT 5 per share will be distributed at the company</t>
  </si>
  <si>
    <t>In accordance with Board of directors resolution No.01/12 of 26 April 2013, MNT 52.87 per share will be distributed at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</si>
</sst>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 _£_-;\-* #,##0\ _£_-;_-* &quot;-&quot;??\ _£_-;_-@_-"/>
    <numFmt numFmtId="165" formatCode="_(* #,##0_);_(* \(#,##0\);_(* &quot;-&quot;??_);_(@_)"/>
  </numFmts>
  <fonts count="25">
    <font>
      <sz val="11"/>
      <color theme="1"/>
      <name val="Calibri"/>
      <family val="2"/>
      <scheme val="minor"/>
    </font>
    <font>
      <sz val="9"/>
      <name val="Times New Roman"/>
      <family val="1"/>
    </font>
    <font>
      <sz val="11"/>
      <color theme="1"/>
      <name val="Arial"/>
      <family val="2"/>
    </font>
    <font>
      <sz val="11"/>
      <color theme="1"/>
      <name val="Calibri"/>
      <family val="2"/>
    </font>
    <font>
      <b/>
      <sz val="11"/>
      <color theme="1"/>
      <name val="Calibri"/>
      <family val="2"/>
    </font>
    <font>
      <sz val="9"/>
      <color theme="1"/>
      <name val="Calibri"/>
      <family val="2"/>
    </font>
    <font>
      <sz val="11"/>
      <color theme="1"/>
      <name val="Calibri"/>
      <family val="2"/>
      <scheme val="minor"/>
    </font>
    <font>
      <sz val="10"/>
      <name val="Times New Roman"/>
      <family val="1"/>
    </font>
    <font>
      <sz val="8"/>
      <color theme="1"/>
      <name val="Times New Roman Mon"/>
      <family val="1"/>
    </font>
    <font>
      <sz val="8"/>
      <color theme="1"/>
      <name val="Times New Roman"/>
      <family val="1"/>
    </font>
    <font>
      <sz val="10"/>
      <color theme="1"/>
      <name val="Times New Roman"/>
      <family val="1"/>
    </font>
    <font>
      <sz val="9"/>
      <color theme="1"/>
      <name val="Times New Roman"/>
      <family val="1"/>
    </font>
    <font>
      <sz val="9"/>
      <color theme="1"/>
      <name val="Times New Roman Mon"/>
      <family val="1"/>
    </font>
    <font>
      <b/>
      <sz val="10"/>
      <color theme="1"/>
      <name val="Times New Roman"/>
      <family val="1"/>
    </font>
    <font>
      <sz val="10"/>
      <color rgb="FF000000"/>
      <name val="Calibri"/>
      <family val="2"/>
      <scheme val="minor"/>
    </font>
    <font>
      <sz val="7"/>
      <color rgb="FF000000"/>
      <name val="Calibri"/>
      <family val="2"/>
    </font>
    <font>
      <sz val="9"/>
      <name val="Calibri"/>
      <family val="2"/>
    </font>
    <font>
      <sz val="10"/>
      <name val="Arial"/>
    </font>
    <font>
      <sz val="8"/>
      <color rgb="FF333333"/>
      <name val="Times New Roman"/>
      <family val="1"/>
    </font>
    <font>
      <sz val="8"/>
      <color rgb="FF000000"/>
      <name val="Times New Roman"/>
      <family val="1"/>
    </font>
    <font>
      <sz val="8"/>
      <name val="Arial Mon"/>
      <family val="2"/>
    </font>
    <font>
      <sz val="10"/>
      <color rgb="FF000000"/>
      <name val="Times New Roman"/>
      <family val="1"/>
    </font>
    <font>
      <sz val="11"/>
      <name val="Times New Roman Mon"/>
      <family val="1"/>
    </font>
    <font>
      <sz val="9"/>
      <color rgb="FF000000"/>
      <name val="Times New Roman"/>
      <family val="1"/>
    </font>
    <font>
      <sz val="8"/>
      <name val="Times New Roman Mon"/>
      <family val="1"/>
    </font>
  </fonts>
  <fills count="6">
    <fill>
      <patternFill patternType="none"/>
    </fill>
    <fill>
      <patternFill patternType="gray125"/>
    </fill>
    <fill>
      <patternFill patternType="solid">
        <fgColor rgb="FFFFFFFF"/>
        <bgColor indexed="64"/>
      </patternFill>
    </fill>
    <fill>
      <patternFill patternType="solid">
        <fgColor rgb="FF99CCFF"/>
        <bgColor indexed="64"/>
      </patternFill>
    </fill>
    <fill>
      <patternFill patternType="solid">
        <fgColor indexed="9"/>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6" fillId="0" borderId="0" applyFont="0" applyFill="0" applyBorder="0" applyAlignment="0" applyProtection="0"/>
    <xf numFmtId="0" fontId="17" fillId="0" borderId="0"/>
    <xf numFmtId="43" fontId="17" fillId="0" borderId="0" applyFont="0" applyFill="0" applyBorder="0" applyAlignment="0" applyProtection="0"/>
  </cellStyleXfs>
  <cellXfs count="55">
    <xf numFmtId="0" fontId="0" fillId="0" borderId="0" xfId="0"/>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0" borderId="0" xfId="0" applyFont="1" applyAlignment="1">
      <alignment horizontal="center" vertical="center"/>
    </xf>
    <xf numFmtId="0" fontId="4" fillId="2"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8" fillId="0" borderId="3" xfId="0" applyFont="1" applyBorder="1" applyAlignment="1">
      <alignment horizontal="left" wrapText="1"/>
    </xf>
    <xf numFmtId="0" fontId="8" fillId="4" borderId="3" xfId="0" applyFont="1" applyFill="1" applyBorder="1" applyAlignment="1">
      <alignment horizontal="left" wrapText="1"/>
    </xf>
    <xf numFmtId="0" fontId="8" fillId="4" borderId="3" xfId="0" applyFont="1" applyFill="1" applyBorder="1" applyAlignment="1">
      <alignment horizontal="center" wrapText="1"/>
    </xf>
    <xf numFmtId="0" fontId="9" fillId="0" borderId="3" xfId="0" applyFont="1" applyFill="1" applyBorder="1" applyAlignment="1">
      <alignment horizontal="center"/>
    </xf>
    <xf numFmtId="0" fontId="8" fillId="0" borderId="3" xfId="0" applyFont="1" applyBorder="1" applyAlignment="1">
      <alignment horizontal="center" wrapText="1"/>
    </xf>
    <xf numFmtId="164" fontId="8" fillId="0" borderId="3" xfId="1" applyNumberFormat="1" applyFont="1" applyFill="1" applyBorder="1" applyAlignment="1">
      <alignment horizontal="center" wrapText="1"/>
    </xf>
    <xf numFmtId="165" fontId="8" fillId="0" borderId="3" xfId="1" applyNumberFormat="1" applyFont="1" applyBorder="1" applyAlignment="1">
      <alignment horizontal="center" wrapText="1"/>
    </xf>
    <xf numFmtId="2" fontId="8" fillId="0" borderId="3" xfId="0" applyNumberFormat="1" applyFont="1" applyBorder="1" applyAlignment="1">
      <alignment horizontal="center" wrapText="1"/>
    </xf>
    <xf numFmtId="0" fontId="8" fillId="2" borderId="3" xfId="0" applyFont="1" applyFill="1" applyBorder="1" applyAlignment="1">
      <alignment horizontal="center" wrapText="1"/>
    </xf>
    <xf numFmtId="1" fontId="8" fillId="0" borderId="3" xfId="0" applyNumberFormat="1" applyFont="1" applyBorder="1" applyAlignment="1">
      <alignment horizontal="center" wrapText="1"/>
    </xf>
    <xf numFmtId="0" fontId="8" fillId="2" borderId="3" xfId="0" applyFont="1" applyFill="1" applyBorder="1" applyAlignment="1">
      <alignment horizontal="left" wrapText="1"/>
    </xf>
    <xf numFmtId="164" fontId="8" fillId="0" borderId="3" xfId="1" applyNumberFormat="1" applyFont="1" applyFill="1" applyBorder="1" applyAlignment="1">
      <alignment horizontal="center"/>
    </xf>
    <xf numFmtId="0" fontId="8" fillId="0" borderId="3" xfId="0" applyFont="1" applyFill="1" applyBorder="1" applyAlignment="1">
      <alignment horizontal="center"/>
    </xf>
    <xf numFmtId="37" fontId="8" fillId="0" borderId="3" xfId="0" applyNumberFormat="1" applyFont="1" applyFill="1" applyBorder="1" applyAlignment="1">
      <alignment horizontal="center"/>
    </xf>
    <xf numFmtId="0" fontId="10" fillId="0" borderId="3" xfId="0" applyFont="1" applyBorder="1" applyAlignment="1">
      <alignment horizontal="center" wrapText="1"/>
    </xf>
    <xf numFmtId="0" fontId="11" fillId="5" borderId="3" xfId="0" applyFont="1" applyFill="1" applyBorder="1" applyAlignment="1">
      <alignment horizontal="left" wrapText="1"/>
    </xf>
    <xf numFmtId="0" fontId="11" fillId="5" borderId="3" xfId="0" applyFont="1" applyFill="1" applyBorder="1" applyAlignment="1">
      <alignment horizontal="center" wrapText="1"/>
    </xf>
    <xf numFmtId="0" fontId="11" fillId="2" borderId="3" xfId="0" applyFont="1" applyFill="1" applyBorder="1" applyAlignment="1">
      <alignment horizontal="left" wrapText="1"/>
    </xf>
    <xf numFmtId="0" fontId="12" fillId="0" borderId="3" xfId="0" applyFont="1" applyFill="1" applyBorder="1" applyAlignment="1">
      <alignment horizontal="center"/>
    </xf>
    <xf numFmtId="0" fontId="11" fillId="0" borderId="3" xfId="0" applyFont="1" applyBorder="1" applyAlignment="1">
      <alignment horizontal="left"/>
    </xf>
    <xf numFmtId="0" fontId="11" fillId="0" borderId="3" xfId="0" applyFont="1" applyBorder="1" applyAlignment="1">
      <alignment horizontal="center"/>
    </xf>
    <xf numFmtId="165" fontId="13" fillId="0" borderId="3" xfId="1" applyNumberFormat="1" applyFont="1" applyBorder="1" applyAlignment="1">
      <alignment horizontal="center"/>
    </xf>
    <xf numFmtId="0" fontId="13" fillId="2" borderId="3" xfId="0" applyFont="1" applyFill="1" applyBorder="1"/>
    <xf numFmtId="0" fontId="14" fillId="0" borderId="0" xfId="0" applyFont="1" applyAlignment="1">
      <alignment horizontal="left" vertical="center"/>
    </xf>
    <xf numFmtId="0" fontId="15" fillId="0" borderId="0" xfId="0" applyFont="1" applyAlignment="1">
      <alignment horizontal="left" vertical="center"/>
    </xf>
    <xf numFmtId="0" fontId="3" fillId="0" borderId="0" xfId="0" applyFont="1"/>
    <xf numFmtId="0" fontId="16" fillId="0" borderId="0" xfId="0" applyFont="1" applyAlignment="1">
      <alignment horizontal="center" vertical="center"/>
    </xf>
    <xf numFmtId="0" fontId="18" fillId="0" borderId="3" xfId="2" applyFont="1" applyBorder="1" applyAlignment="1">
      <alignment horizontal="center" wrapText="1"/>
    </xf>
    <xf numFmtId="0" fontId="19" fillId="0" borderId="3" xfId="2" applyFont="1" applyBorder="1" applyAlignment="1">
      <alignment horizontal="center" wrapText="1"/>
    </xf>
    <xf numFmtId="165" fontId="19" fillId="0" borderId="3" xfId="3" applyNumberFormat="1" applyFont="1" applyBorder="1" applyAlignment="1">
      <alignment horizontal="center" wrapText="1"/>
    </xf>
    <xf numFmtId="0" fontId="16" fillId="2" borderId="0" xfId="2" applyFont="1" applyFill="1"/>
    <xf numFmtId="0" fontId="16" fillId="2" borderId="0" xfId="2" applyFont="1" applyFill="1" applyBorder="1"/>
    <xf numFmtId="0" fontId="20" fillId="0" borderId="0" xfId="2" applyFont="1" applyBorder="1" applyAlignment="1">
      <alignment horizontal="center"/>
    </xf>
    <xf numFmtId="0" fontId="21" fillId="0" borderId="0" xfId="2" applyFont="1" applyBorder="1" applyAlignment="1">
      <alignment horizontal="center" vertical="center" wrapText="1"/>
    </xf>
    <xf numFmtId="0" fontId="22" fillId="0" borderId="0" xfId="2" applyFont="1"/>
    <xf numFmtId="0" fontId="1" fillId="0" borderId="0" xfId="2" applyFont="1"/>
    <xf numFmtId="0" fontId="1" fillId="2" borderId="3" xfId="2" applyFont="1" applyFill="1" applyBorder="1" applyAlignment="1">
      <alignment wrapText="1"/>
    </xf>
    <xf numFmtId="0" fontId="1" fillId="2" borderId="3" xfId="2" applyFont="1" applyFill="1" applyBorder="1" applyAlignment="1">
      <alignment horizontal="center" wrapText="1"/>
    </xf>
    <xf numFmtId="0" fontId="23" fillId="2" borderId="3" xfId="2" applyFont="1" applyFill="1" applyBorder="1" applyAlignment="1">
      <alignment horizontal="center" wrapText="1"/>
    </xf>
    <xf numFmtId="164" fontId="24" fillId="0" borderId="3" xfId="3" applyNumberFormat="1" applyFont="1" applyFill="1" applyBorder="1" applyAlignment="1">
      <alignment horizontal="center"/>
    </xf>
    <xf numFmtId="0" fontId="23" fillId="2" borderId="3" xfId="2" applyFont="1" applyFill="1" applyBorder="1" applyAlignment="1">
      <alignment wrapText="1"/>
    </xf>
    <xf numFmtId="0" fontId="1" fillId="0" borderId="3" xfId="2" applyFont="1" applyFill="1" applyBorder="1" applyAlignment="1"/>
    <xf numFmtId="0" fontId="1" fillId="0" borderId="3" xfId="2" applyFont="1" applyFill="1" applyBorder="1" applyAlignment="1">
      <alignment horizontal="center"/>
    </xf>
    <xf numFmtId="164" fontId="24" fillId="0" borderId="4" xfId="3" applyNumberFormat="1" applyFont="1" applyFill="1" applyBorder="1" applyAlignment="1">
      <alignment horizontal="center"/>
    </xf>
    <xf numFmtId="0" fontId="13" fillId="0" borderId="3" xfId="0" applyFont="1" applyBorder="1" applyAlignment="1">
      <alignment horizontal="center"/>
    </xf>
  </cellXfs>
  <cellStyles count="4">
    <cellStyle name="Comma" xfId="1" builtinId="3"/>
    <cellStyle name="Comma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2"/>
  <sheetViews>
    <sheetView tabSelected="1" topLeftCell="K22" zoomScaleNormal="100" zoomScaleSheetLayoutView="100" workbookViewId="0">
      <selection activeCell="I27" sqref="I27"/>
    </sheetView>
  </sheetViews>
  <sheetFormatPr defaultColWidth="13" defaultRowHeight="12"/>
  <cols>
    <col min="1" max="1" width="4.42578125" style="3" customWidth="1"/>
    <col min="2" max="2" width="14.85546875" style="3" customWidth="1"/>
    <col min="3" max="3" width="5.140625" style="3" customWidth="1"/>
    <col min="4" max="4" width="4.85546875" style="3" customWidth="1"/>
    <col min="5" max="5" width="3.28515625" style="3" bestFit="1" customWidth="1"/>
    <col min="6" max="6" width="4.5703125" style="3" customWidth="1"/>
    <col min="7" max="7" width="12.140625" style="3" customWidth="1"/>
    <col min="8" max="8" width="13.85546875" style="3" customWidth="1"/>
    <col min="9" max="9" width="17.85546875" style="3" customWidth="1"/>
    <col min="10" max="10" width="11.85546875" style="3" customWidth="1"/>
    <col min="11" max="11" width="82.42578125" style="3" customWidth="1"/>
    <col min="12" max="16384" width="13" style="3"/>
  </cols>
  <sheetData>
    <row r="1" spans="1:50" ht="15">
      <c r="A1" s="4"/>
      <c r="B1" s="4"/>
      <c r="C1" s="4"/>
      <c r="D1" s="1"/>
      <c r="E1" s="1"/>
      <c r="F1" s="1" t="s">
        <v>27</v>
      </c>
      <c r="G1" s="1"/>
      <c r="H1" s="1"/>
      <c r="I1" s="1"/>
      <c r="J1" s="2"/>
      <c r="K1" s="2"/>
      <c r="L1" s="2"/>
      <c r="M1" s="2"/>
      <c r="N1" s="2"/>
      <c r="O1" s="2"/>
      <c r="P1" s="2"/>
      <c r="Q1" s="2"/>
      <c r="R1" s="2"/>
      <c r="S1" s="2"/>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6"/>
      <c r="AX1" s="6"/>
    </row>
    <row r="2" spans="1:50" ht="15.75" thickBot="1">
      <c r="A2" s="1"/>
      <c r="B2" s="1"/>
      <c r="C2" s="1"/>
      <c r="D2" s="1"/>
      <c r="E2" s="1"/>
      <c r="F2" s="1"/>
      <c r="G2" s="1"/>
      <c r="H2" s="1"/>
      <c r="I2" s="1"/>
      <c r="J2" s="1"/>
      <c r="K2" s="1"/>
      <c r="L2" s="2"/>
      <c r="M2" s="2"/>
      <c r="N2" s="2"/>
      <c r="O2" s="2"/>
      <c r="P2" s="2"/>
      <c r="Q2" s="2"/>
      <c r="R2" s="2"/>
      <c r="S2" s="2"/>
      <c r="T2" s="2"/>
      <c r="U2" s="2"/>
      <c r="V2" s="2"/>
      <c r="W2" s="2"/>
      <c r="X2" s="2"/>
      <c r="Y2" s="5"/>
      <c r="Z2" s="5"/>
      <c r="AA2" s="5"/>
      <c r="AB2" s="5"/>
      <c r="AC2" s="5"/>
      <c r="AD2" s="5"/>
      <c r="AE2" s="5"/>
      <c r="AF2" s="5"/>
      <c r="AG2" s="5"/>
      <c r="AH2" s="5"/>
      <c r="AI2" s="5"/>
      <c r="AJ2" s="5"/>
      <c r="AK2" s="5"/>
      <c r="AL2" s="5"/>
      <c r="AM2" s="5"/>
      <c r="AN2" s="5"/>
      <c r="AO2" s="5"/>
      <c r="AP2" s="5"/>
      <c r="AQ2" s="5"/>
      <c r="AR2" s="5"/>
      <c r="AS2" s="5"/>
      <c r="AT2" s="5"/>
      <c r="AU2" s="5"/>
      <c r="AV2" s="5"/>
      <c r="AW2" s="5"/>
      <c r="AX2" s="5"/>
    </row>
    <row r="3" spans="1:50" ht="53.25">
      <c r="A3" s="7" t="s">
        <v>28</v>
      </c>
      <c r="B3" s="8" t="s">
        <v>29</v>
      </c>
      <c r="C3" s="9" t="s">
        <v>30</v>
      </c>
      <c r="D3" s="9" t="s">
        <v>31</v>
      </c>
      <c r="E3" s="9" t="s">
        <v>32</v>
      </c>
      <c r="F3" s="9" t="s">
        <v>33</v>
      </c>
      <c r="G3" s="8" t="s">
        <v>34</v>
      </c>
      <c r="H3" s="8" t="s">
        <v>35</v>
      </c>
      <c r="I3" s="8" t="s">
        <v>36</v>
      </c>
      <c r="J3" s="8" t="s">
        <v>37</v>
      </c>
      <c r="K3" s="8" t="s">
        <v>38</v>
      </c>
      <c r="L3" s="2"/>
      <c r="M3" s="2"/>
      <c r="N3" s="2"/>
      <c r="O3" s="2"/>
      <c r="P3" s="2"/>
      <c r="Q3" s="2"/>
      <c r="R3" s="2"/>
      <c r="S3" s="2"/>
      <c r="T3" s="2"/>
      <c r="U3" s="2"/>
      <c r="V3" s="2"/>
      <c r="W3" s="2"/>
      <c r="X3" s="2"/>
      <c r="Y3" s="2"/>
      <c r="Z3" s="2"/>
      <c r="AA3" s="5"/>
      <c r="AB3" s="5"/>
      <c r="AC3" s="5"/>
      <c r="AD3" s="5"/>
      <c r="AE3" s="5"/>
      <c r="AF3" s="5"/>
      <c r="AG3" s="5"/>
      <c r="AH3" s="5"/>
      <c r="AI3" s="5"/>
      <c r="AJ3" s="5"/>
      <c r="AK3" s="5"/>
      <c r="AL3" s="5"/>
      <c r="AM3" s="5"/>
      <c r="AN3" s="5"/>
      <c r="AO3" s="5"/>
      <c r="AP3" s="5"/>
      <c r="AQ3" s="5"/>
      <c r="AR3" s="5"/>
      <c r="AS3" s="5"/>
      <c r="AT3" s="5"/>
      <c r="AU3" s="5"/>
      <c r="AV3" s="5"/>
      <c r="AW3" s="5"/>
      <c r="AX3" s="5"/>
    </row>
    <row r="4" spans="1:50" ht="22.5">
      <c r="A4" s="14">
        <v>1</v>
      </c>
      <c r="B4" s="10" t="s">
        <v>39</v>
      </c>
      <c r="C4" s="14">
        <v>354</v>
      </c>
      <c r="D4" s="14" t="s">
        <v>2</v>
      </c>
      <c r="E4" s="14" t="s">
        <v>3</v>
      </c>
      <c r="F4" s="14" t="s">
        <v>83</v>
      </c>
      <c r="G4" s="14">
        <v>125</v>
      </c>
      <c r="H4" s="15">
        <v>7801125</v>
      </c>
      <c r="I4" s="16">
        <f>G4*H4</f>
        <v>975140625</v>
      </c>
      <c r="J4" s="14" t="s">
        <v>40</v>
      </c>
      <c r="K4" s="14" t="s">
        <v>41</v>
      </c>
      <c r="L4" s="2"/>
      <c r="M4" s="2"/>
      <c r="N4" s="2"/>
      <c r="O4" s="2"/>
      <c r="P4" s="2"/>
      <c r="Q4" s="2"/>
      <c r="R4" s="2"/>
      <c r="S4" s="2"/>
      <c r="T4" s="2"/>
      <c r="U4" s="2"/>
      <c r="V4" s="2"/>
      <c r="W4" s="2"/>
      <c r="X4" s="2"/>
      <c r="Y4" s="2"/>
      <c r="Z4" s="2"/>
      <c r="AA4" s="5"/>
      <c r="AB4" s="5"/>
      <c r="AC4" s="5"/>
      <c r="AD4" s="5"/>
      <c r="AE4" s="5"/>
      <c r="AF4" s="5"/>
      <c r="AG4" s="5"/>
      <c r="AH4" s="5"/>
      <c r="AI4" s="5"/>
      <c r="AJ4" s="5"/>
      <c r="AK4" s="5"/>
      <c r="AL4" s="5"/>
      <c r="AM4" s="5"/>
      <c r="AN4" s="5"/>
      <c r="AO4" s="5"/>
      <c r="AP4" s="5"/>
      <c r="AQ4" s="5"/>
      <c r="AR4" s="5"/>
      <c r="AS4" s="5"/>
      <c r="AT4" s="5"/>
      <c r="AU4" s="5"/>
      <c r="AV4" s="5"/>
      <c r="AW4" s="5"/>
      <c r="AX4" s="5"/>
    </row>
    <row r="5" spans="1:50" ht="22.5">
      <c r="A5" s="14">
        <v>2</v>
      </c>
      <c r="B5" s="10" t="s">
        <v>42</v>
      </c>
      <c r="C5" s="14">
        <v>528</v>
      </c>
      <c r="D5" s="14" t="s">
        <v>4</v>
      </c>
      <c r="E5" s="14" t="s">
        <v>1</v>
      </c>
      <c r="F5" s="14" t="s">
        <v>83</v>
      </c>
      <c r="G5" s="17">
        <v>5.09</v>
      </c>
      <c r="H5" s="15">
        <v>78543001</v>
      </c>
      <c r="I5" s="16">
        <f>G5*H5</f>
        <v>399783875.08999997</v>
      </c>
      <c r="J5" s="14" t="s">
        <v>43</v>
      </c>
      <c r="K5" s="14" t="s">
        <v>47</v>
      </c>
      <c r="L5" s="2"/>
      <c r="M5" s="2"/>
      <c r="N5" s="2"/>
      <c r="O5" s="2"/>
      <c r="P5" s="2"/>
      <c r="Q5" s="2"/>
      <c r="R5" s="2"/>
      <c r="S5" s="2"/>
      <c r="T5" s="2"/>
      <c r="U5" s="2"/>
      <c r="V5" s="2"/>
      <c r="W5" s="2"/>
      <c r="X5" s="2"/>
      <c r="Y5" s="2"/>
      <c r="Z5" s="2"/>
      <c r="AA5" s="5"/>
      <c r="AB5" s="5"/>
      <c r="AC5" s="5"/>
      <c r="AD5" s="5"/>
      <c r="AE5" s="5"/>
      <c r="AF5" s="5"/>
      <c r="AG5" s="5"/>
      <c r="AH5" s="5"/>
      <c r="AI5" s="5"/>
      <c r="AJ5" s="5"/>
      <c r="AK5" s="5"/>
      <c r="AL5" s="5"/>
      <c r="AM5" s="5"/>
      <c r="AN5" s="5"/>
      <c r="AO5" s="5"/>
      <c r="AP5" s="5"/>
      <c r="AQ5" s="5"/>
      <c r="AR5" s="5"/>
      <c r="AS5" s="5"/>
      <c r="AT5" s="5"/>
      <c r="AU5" s="5"/>
      <c r="AV5" s="5"/>
      <c r="AW5" s="5"/>
      <c r="AX5" s="5"/>
    </row>
    <row r="6" spans="1:50" ht="22.5">
      <c r="A6" s="14">
        <v>3</v>
      </c>
      <c r="B6" s="10" t="s">
        <v>48</v>
      </c>
      <c r="C6" s="14">
        <v>309</v>
      </c>
      <c r="D6" s="18" t="s">
        <v>5</v>
      </c>
      <c r="E6" s="14" t="s">
        <v>0</v>
      </c>
      <c r="F6" s="14" t="s">
        <v>85</v>
      </c>
      <c r="G6" s="19">
        <v>50</v>
      </c>
      <c r="H6" s="15">
        <f>7231389+1292596+1707404</f>
        <v>10231389</v>
      </c>
      <c r="I6" s="16">
        <f>G6*H6</f>
        <v>511569450</v>
      </c>
      <c r="J6" s="14" t="s">
        <v>43</v>
      </c>
      <c r="K6" s="14" t="s">
        <v>49</v>
      </c>
      <c r="L6" s="2"/>
      <c r="M6" s="2"/>
      <c r="N6" s="2"/>
      <c r="O6" s="2"/>
      <c r="P6" s="2"/>
      <c r="Q6" s="2"/>
      <c r="R6" s="2"/>
      <c r="S6" s="2"/>
      <c r="T6" s="2"/>
      <c r="U6" s="2"/>
      <c r="V6" s="2"/>
      <c r="W6" s="2"/>
      <c r="X6" s="2"/>
      <c r="Y6" s="2"/>
      <c r="Z6" s="2"/>
      <c r="AA6" s="5"/>
      <c r="AB6" s="5"/>
      <c r="AC6" s="5"/>
      <c r="AD6" s="5"/>
      <c r="AE6" s="5"/>
      <c r="AF6" s="5"/>
      <c r="AG6" s="5"/>
      <c r="AH6" s="5"/>
      <c r="AI6" s="5"/>
      <c r="AJ6" s="5"/>
      <c r="AK6" s="5"/>
      <c r="AL6" s="5"/>
      <c r="AM6" s="5"/>
      <c r="AN6" s="5"/>
      <c r="AO6" s="5"/>
      <c r="AP6" s="5"/>
      <c r="AQ6" s="5"/>
      <c r="AR6" s="5"/>
      <c r="AS6" s="5"/>
      <c r="AT6" s="5"/>
      <c r="AU6" s="5"/>
      <c r="AV6" s="5"/>
      <c r="AW6" s="5"/>
      <c r="AX6" s="5"/>
    </row>
    <row r="7" spans="1:50" ht="22.5">
      <c r="A7" s="14">
        <v>4</v>
      </c>
      <c r="B7" s="10" t="s">
        <v>6</v>
      </c>
      <c r="C7" s="14">
        <v>90</v>
      </c>
      <c r="D7" s="14" t="s">
        <v>6</v>
      </c>
      <c r="E7" s="14" t="s">
        <v>3</v>
      </c>
      <c r="F7" s="14" t="s">
        <v>83</v>
      </c>
      <c r="G7" s="14">
        <v>70</v>
      </c>
      <c r="H7" s="15">
        <v>74287700</v>
      </c>
      <c r="I7" s="16">
        <f t="shared" ref="I7:I26" si="0">G7*H7</f>
        <v>5200139000</v>
      </c>
      <c r="J7" s="14" t="s">
        <v>43</v>
      </c>
      <c r="K7" s="14" t="s">
        <v>50</v>
      </c>
      <c r="L7" s="2"/>
      <c r="M7" s="2"/>
      <c r="N7" s="2"/>
      <c r="O7" s="2"/>
      <c r="P7" s="2"/>
      <c r="Q7" s="2"/>
      <c r="R7" s="2"/>
      <c r="S7" s="2"/>
      <c r="T7" s="2"/>
      <c r="U7" s="2"/>
      <c r="V7" s="2"/>
      <c r="W7" s="2"/>
      <c r="X7" s="2"/>
      <c r="Y7" s="2"/>
      <c r="Z7" s="2"/>
      <c r="AA7" s="5"/>
      <c r="AB7" s="5"/>
      <c r="AC7" s="5"/>
      <c r="AD7" s="5"/>
      <c r="AE7" s="5"/>
      <c r="AF7" s="5"/>
      <c r="AG7" s="5"/>
      <c r="AH7" s="5"/>
      <c r="AI7" s="5"/>
      <c r="AJ7" s="5"/>
      <c r="AK7" s="5"/>
      <c r="AL7" s="5"/>
      <c r="AM7" s="5"/>
      <c r="AN7" s="5"/>
      <c r="AO7" s="5"/>
      <c r="AP7" s="5"/>
      <c r="AQ7" s="5"/>
      <c r="AR7" s="5"/>
      <c r="AS7" s="5"/>
      <c r="AT7" s="5"/>
      <c r="AU7" s="5"/>
      <c r="AV7" s="5"/>
      <c r="AW7" s="5"/>
      <c r="AX7" s="5"/>
    </row>
    <row r="8" spans="1:50" ht="22.5">
      <c r="A8" s="14">
        <v>5</v>
      </c>
      <c r="B8" s="10" t="s">
        <v>51</v>
      </c>
      <c r="C8" s="18">
        <v>522</v>
      </c>
      <c r="D8" s="18" t="s">
        <v>7</v>
      </c>
      <c r="E8" s="18" t="s">
        <v>1</v>
      </c>
      <c r="F8" s="14" t="s">
        <v>83</v>
      </c>
      <c r="G8" s="14">
        <v>60</v>
      </c>
      <c r="H8" s="15">
        <v>11000000</v>
      </c>
      <c r="I8" s="16">
        <f t="shared" si="0"/>
        <v>660000000</v>
      </c>
      <c r="J8" s="14" t="s">
        <v>43</v>
      </c>
      <c r="K8" s="14" t="s">
        <v>52</v>
      </c>
      <c r="L8" s="2"/>
      <c r="M8" s="2"/>
      <c r="N8" s="2"/>
      <c r="O8" s="2"/>
      <c r="P8" s="2"/>
      <c r="Q8" s="2"/>
      <c r="R8" s="2"/>
      <c r="S8" s="2"/>
      <c r="T8" s="2"/>
      <c r="U8" s="2"/>
      <c r="V8" s="2"/>
      <c r="W8" s="2"/>
      <c r="X8" s="2"/>
      <c r="Y8" s="2"/>
      <c r="Z8" s="2"/>
      <c r="AA8" s="5"/>
      <c r="AB8" s="5"/>
      <c r="AC8" s="5"/>
      <c r="AD8" s="5"/>
      <c r="AE8" s="5"/>
      <c r="AF8" s="5"/>
      <c r="AG8" s="5"/>
      <c r="AH8" s="5"/>
      <c r="AI8" s="5"/>
      <c r="AJ8" s="5"/>
      <c r="AK8" s="5"/>
      <c r="AL8" s="5"/>
      <c r="AM8" s="5"/>
      <c r="AN8" s="5"/>
      <c r="AO8" s="5"/>
      <c r="AP8" s="5"/>
      <c r="AQ8" s="5"/>
      <c r="AR8" s="5"/>
      <c r="AS8" s="5"/>
      <c r="AT8" s="5"/>
      <c r="AU8" s="5"/>
      <c r="AV8" s="5"/>
      <c r="AW8" s="5"/>
      <c r="AX8" s="5"/>
    </row>
    <row r="9" spans="1:50" ht="22.5">
      <c r="A9" s="14">
        <v>6</v>
      </c>
      <c r="B9" s="20" t="s">
        <v>53</v>
      </c>
      <c r="C9" s="18">
        <v>44</v>
      </c>
      <c r="D9" s="18" t="s">
        <v>8</v>
      </c>
      <c r="E9" s="18" t="s">
        <v>3</v>
      </c>
      <c r="F9" s="14" t="s">
        <v>83</v>
      </c>
      <c r="G9" s="14">
        <v>56</v>
      </c>
      <c r="H9" s="15">
        <v>1189983</v>
      </c>
      <c r="I9" s="16">
        <f t="shared" si="0"/>
        <v>66639048</v>
      </c>
      <c r="J9" s="14" t="s">
        <v>43</v>
      </c>
      <c r="K9" s="14" t="s">
        <v>54</v>
      </c>
      <c r="L9" s="2"/>
      <c r="M9" s="2"/>
      <c r="N9" s="2"/>
      <c r="O9" s="2"/>
      <c r="P9" s="2"/>
      <c r="Q9" s="2"/>
      <c r="R9" s="2"/>
      <c r="S9" s="2"/>
      <c r="T9" s="2"/>
      <c r="U9" s="2"/>
      <c r="V9" s="2"/>
      <c r="W9" s="2"/>
      <c r="X9" s="2"/>
      <c r="Y9" s="2"/>
      <c r="Z9" s="2"/>
      <c r="AA9" s="5"/>
      <c r="AB9" s="5"/>
      <c r="AC9" s="5"/>
      <c r="AD9" s="5"/>
      <c r="AE9" s="5"/>
      <c r="AF9" s="5"/>
      <c r="AG9" s="5"/>
      <c r="AH9" s="5"/>
      <c r="AI9" s="5"/>
      <c r="AJ9" s="5"/>
      <c r="AK9" s="5"/>
      <c r="AL9" s="5"/>
      <c r="AM9" s="5"/>
      <c r="AN9" s="5"/>
      <c r="AO9" s="5"/>
      <c r="AP9" s="5"/>
      <c r="AQ9" s="5"/>
      <c r="AR9" s="5"/>
      <c r="AS9" s="5"/>
      <c r="AT9" s="5"/>
      <c r="AU9" s="5"/>
      <c r="AV9" s="5"/>
      <c r="AW9" s="5"/>
      <c r="AX9" s="5"/>
    </row>
    <row r="10" spans="1:50" ht="22.5">
      <c r="A10" s="14">
        <v>7</v>
      </c>
      <c r="B10" s="10" t="s">
        <v>55</v>
      </c>
      <c r="C10" s="18">
        <v>445</v>
      </c>
      <c r="D10" s="18" t="s">
        <v>9</v>
      </c>
      <c r="E10" s="18" t="s">
        <v>0</v>
      </c>
      <c r="F10" s="14" t="s">
        <v>86</v>
      </c>
      <c r="G10" s="14">
        <v>100</v>
      </c>
      <c r="H10" s="15">
        <v>252608</v>
      </c>
      <c r="I10" s="16">
        <f t="shared" si="0"/>
        <v>25260800</v>
      </c>
      <c r="J10" s="14" t="s">
        <v>43</v>
      </c>
      <c r="K10" s="14" t="s">
        <v>56</v>
      </c>
      <c r="L10" s="2"/>
      <c r="M10" s="2"/>
      <c r="N10" s="2"/>
      <c r="O10" s="2"/>
      <c r="P10" s="2"/>
      <c r="Q10" s="2"/>
      <c r="R10" s="2"/>
      <c r="S10" s="2"/>
      <c r="T10" s="2"/>
      <c r="U10" s="2"/>
      <c r="V10" s="2"/>
      <c r="W10" s="2"/>
      <c r="X10" s="2"/>
      <c r="Y10" s="2"/>
      <c r="Z10" s="2"/>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ht="22.5">
      <c r="A11" s="14">
        <v>8</v>
      </c>
      <c r="B11" s="10" t="s">
        <v>57</v>
      </c>
      <c r="C11" s="18">
        <v>195</v>
      </c>
      <c r="D11" s="18" t="s">
        <v>10</v>
      </c>
      <c r="E11" s="18" t="s">
        <v>11</v>
      </c>
      <c r="F11" s="14" t="s">
        <v>83</v>
      </c>
      <c r="G11" s="14">
        <v>137</v>
      </c>
      <c r="H11" s="15">
        <v>1128275</v>
      </c>
      <c r="I11" s="16">
        <f t="shared" si="0"/>
        <v>154573675</v>
      </c>
      <c r="J11" s="14" t="s">
        <v>43</v>
      </c>
      <c r="K11" s="14" t="s">
        <v>69</v>
      </c>
      <c r="L11" s="2"/>
      <c r="M11" s="2"/>
      <c r="N11" s="2"/>
      <c r="O11" s="2"/>
      <c r="P11" s="2"/>
      <c r="Q11" s="2"/>
      <c r="R11" s="2"/>
      <c r="S11" s="2"/>
      <c r="T11" s="2"/>
      <c r="U11" s="2"/>
      <c r="V11" s="2"/>
      <c r="W11" s="2"/>
      <c r="X11" s="2"/>
      <c r="Y11" s="2"/>
      <c r="Z11" s="2"/>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22.5">
      <c r="A12" s="14">
        <v>9</v>
      </c>
      <c r="B12" s="20" t="s">
        <v>58</v>
      </c>
      <c r="C12" s="18">
        <v>5</v>
      </c>
      <c r="D12" s="18" t="s">
        <v>12</v>
      </c>
      <c r="E12" s="18" t="s">
        <v>13</v>
      </c>
      <c r="F12" s="14" t="s">
        <v>83</v>
      </c>
      <c r="G12" s="14">
        <v>60</v>
      </c>
      <c r="H12" s="15">
        <v>131620</v>
      </c>
      <c r="I12" s="16">
        <f t="shared" si="0"/>
        <v>7897200</v>
      </c>
      <c r="J12" s="14" t="s">
        <v>43</v>
      </c>
      <c r="K12" s="14" t="s">
        <v>70</v>
      </c>
      <c r="L12" s="2"/>
      <c r="M12" s="2"/>
      <c r="N12" s="2"/>
      <c r="O12" s="2"/>
      <c r="P12" s="2"/>
      <c r="Q12" s="2"/>
      <c r="R12" s="2"/>
      <c r="S12" s="2"/>
      <c r="T12" s="2"/>
      <c r="U12" s="2"/>
      <c r="V12" s="2"/>
      <c r="W12" s="2"/>
      <c r="X12" s="2"/>
      <c r="Y12" s="2"/>
      <c r="Z12" s="2"/>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22.5">
      <c r="A13" s="14">
        <v>10</v>
      </c>
      <c r="B13" s="10" t="s">
        <v>87</v>
      </c>
      <c r="C13" s="18">
        <v>217</v>
      </c>
      <c r="D13" s="18" t="s">
        <v>14</v>
      </c>
      <c r="E13" s="18" t="s">
        <v>11</v>
      </c>
      <c r="F13" s="14" t="s">
        <v>85</v>
      </c>
      <c r="G13" s="14">
        <v>400</v>
      </c>
      <c r="H13" s="15">
        <v>163349</v>
      </c>
      <c r="I13" s="16">
        <f t="shared" si="0"/>
        <v>65339600</v>
      </c>
      <c r="J13" s="14" t="s">
        <v>43</v>
      </c>
      <c r="K13" s="14" t="s">
        <v>71</v>
      </c>
      <c r="L13" s="2"/>
      <c r="M13" s="2"/>
      <c r="N13" s="2"/>
      <c r="O13" s="2"/>
      <c r="P13" s="2"/>
      <c r="Q13" s="2"/>
      <c r="R13" s="2"/>
      <c r="S13" s="2"/>
      <c r="T13" s="2"/>
      <c r="U13" s="2"/>
      <c r="V13" s="2"/>
      <c r="W13" s="2"/>
      <c r="X13" s="2"/>
      <c r="Y13" s="2"/>
      <c r="Z13" s="2"/>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ht="22.5">
      <c r="A14" s="14">
        <v>11</v>
      </c>
      <c r="B14" s="10" t="s">
        <v>59</v>
      </c>
      <c r="C14" s="18">
        <v>68</v>
      </c>
      <c r="D14" s="18" t="s">
        <v>15</v>
      </c>
      <c r="E14" s="18" t="s">
        <v>0</v>
      </c>
      <c r="F14" s="14" t="s">
        <v>85</v>
      </c>
      <c r="G14" s="14">
        <v>150</v>
      </c>
      <c r="H14" s="21">
        <v>265852</v>
      </c>
      <c r="I14" s="16">
        <f t="shared" si="0"/>
        <v>39877800</v>
      </c>
      <c r="J14" s="14" t="s">
        <v>43</v>
      </c>
      <c r="K14" s="14" t="s">
        <v>72</v>
      </c>
      <c r="L14" s="2"/>
      <c r="M14" s="2"/>
      <c r="N14" s="2"/>
      <c r="O14" s="2"/>
      <c r="P14" s="2"/>
      <c r="Q14" s="2"/>
      <c r="R14" s="2"/>
      <c r="S14" s="2"/>
      <c r="T14" s="2"/>
      <c r="U14" s="2"/>
      <c r="V14" s="2"/>
      <c r="W14" s="2"/>
      <c r="X14" s="2"/>
      <c r="Y14" s="2"/>
      <c r="Z14" s="2"/>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ht="22.5">
      <c r="A15" s="14">
        <v>12</v>
      </c>
      <c r="B15" s="20" t="s">
        <v>60</v>
      </c>
      <c r="C15" s="18">
        <v>530</v>
      </c>
      <c r="D15" s="18" t="s">
        <v>16</v>
      </c>
      <c r="E15" s="18" t="s">
        <v>3</v>
      </c>
      <c r="F15" s="14" t="s">
        <v>83</v>
      </c>
      <c r="G15" s="17">
        <f>I15/H15</f>
        <v>1.2709796802886202</v>
      </c>
      <c r="H15" s="15">
        <f>127642623-48963159</f>
        <v>78679464</v>
      </c>
      <c r="I15" s="16">
        <v>100000000</v>
      </c>
      <c r="J15" s="14" t="s">
        <v>43</v>
      </c>
      <c r="K15" s="14" t="s">
        <v>73</v>
      </c>
      <c r="L15" s="2"/>
      <c r="M15" s="2"/>
      <c r="N15" s="2"/>
      <c r="O15" s="2"/>
      <c r="P15" s="2"/>
      <c r="Q15" s="2"/>
      <c r="R15" s="2"/>
      <c r="S15" s="2"/>
      <c r="T15" s="2"/>
      <c r="U15" s="2"/>
      <c r="V15" s="2"/>
      <c r="W15" s="2"/>
      <c r="X15" s="2"/>
      <c r="Y15" s="2"/>
      <c r="Z15" s="2"/>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ht="22.5">
      <c r="A16" s="14">
        <v>13</v>
      </c>
      <c r="B16" s="20" t="s">
        <v>61</v>
      </c>
      <c r="C16" s="18">
        <v>208</v>
      </c>
      <c r="D16" s="18" t="s">
        <v>17</v>
      </c>
      <c r="E16" s="18" t="s">
        <v>3</v>
      </c>
      <c r="F16" s="14" t="s">
        <v>83</v>
      </c>
      <c r="G16" s="14">
        <v>80</v>
      </c>
      <c r="H16" s="21">
        <v>3800721</v>
      </c>
      <c r="I16" s="16">
        <f t="shared" si="0"/>
        <v>304057680</v>
      </c>
      <c r="J16" s="14" t="s">
        <v>44</v>
      </c>
      <c r="K16" s="14" t="s">
        <v>74</v>
      </c>
      <c r="L16" s="2"/>
      <c r="M16" s="2"/>
      <c r="N16" s="2"/>
      <c r="O16" s="2"/>
      <c r="P16" s="2"/>
      <c r="Q16" s="2"/>
      <c r="R16" s="2"/>
      <c r="S16" s="2"/>
      <c r="T16" s="2"/>
      <c r="U16" s="2"/>
      <c r="V16" s="2"/>
      <c r="W16" s="2"/>
      <c r="X16" s="2"/>
      <c r="Y16" s="2"/>
      <c r="Z16" s="2"/>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22.5">
      <c r="A17" s="14">
        <v>14</v>
      </c>
      <c r="B17" s="11" t="s">
        <v>62</v>
      </c>
      <c r="C17" s="12">
        <v>13</v>
      </c>
      <c r="D17" s="12" t="s">
        <v>18</v>
      </c>
      <c r="E17" s="12" t="s">
        <v>13</v>
      </c>
      <c r="F17" s="14" t="s">
        <v>83</v>
      </c>
      <c r="G17" s="14">
        <v>350</v>
      </c>
      <c r="H17" s="21">
        <v>423065</v>
      </c>
      <c r="I17" s="16">
        <f t="shared" si="0"/>
        <v>148072750</v>
      </c>
      <c r="J17" s="14" t="s">
        <v>40</v>
      </c>
      <c r="K17" s="14" t="s">
        <v>75</v>
      </c>
      <c r="L17" s="2"/>
      <c r="M17" s="2"/>
      <c r="N17" s="2"/>
      <c r="O17" s="2"/>
      <c r="P17" s="2"/>
      <c r="Q17" s="2"/>
      <c r="R17" s="2"/>
      <c r="S17" s="2"/>
      <c r="T17" s="2"/>
      <c r="U17" s="2"/>
      <c r="V17" s="2"/>
      <c r="W17" s="2"/>
      <c r="X17" s="2"/>
      <c r="Y17" s="2"/>
      <c r="Z17" s="2"/>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ht="22.5">
      <c r="A18" s="14">
        <v>15</v>
      </c>
      <c r="B18" s="11" t="s">
        <v>63</v>
      </c>
      <c r="C18" s="12">
        <v>521</v>
      </c>
      <c r="D18" s="22" t="s">
        <v>19</v>
      </c>
      <c r="E18" s="22" t="s">
        <v>13</v>
      </c>
      <c r="F18" s="14" t="s">
        <v>83</v>
      </c>
      <c r="G18" s="14">
        <v>1.6</v>
      </c>
      <c r="H18" s="23">
        <v>100000000</v>
      </c>
      <c r="I18" s="16">
        <f t="shared" si="0"/>
        <v>160000000</v>
      </c>
      <c r="J18" s="14" t="s">
        <v>40</v>
      </c>
      <c r="K18" s="14" t="s">
        <v>76</v>
      </c>
      <c r="L18" s="2"/>
      <c r="M18" s="2"/>
      <c r="N18" s="2"/>
      <c r="O18" s="2"/>
      <c r="P18" s="2"/>
      <c r="Q18" s="2"/>
      <c r="R18" s="2"/>
      <c r="S18" s="2"/>
      <c r="T18" s="2"/>
      <c r="U18" s="2"/>
      <c r="V18" s="2"/>
      <c r="W18" s="2"/>
      <c r="X18" s="2"/>
      <c r="Y18" s="2"/>
      <c r="Z18" s="2"/>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ht="22.5">
      <c r="A19" s="14">
        <v>16</v>
      </c>
      <c r="B19" s="11" t="s">
        <v>64</v>
      </c>
      <c r="C19" s="12">
        <v>527</v>
      </c>
      <c r="D19" s="18" t="s">
        <v>20</v>
      </c>
      <c r="E19" s="18" t="s">
        <v>1</v>
      </c>
      <c r="F19" s="14" t="s">
        <v>83</v>
      </c>
      <c r="G19" s="14">
        <v>6</v>
      </c>
      <c r="H19" s="21">
        <v>9700497</v>
      </c>
      <c r="I19" s="16">
        <f t="shared" si="0"/>
        <v>58202982</v>
      </c>
      <c r="J19" s="14" t="s">
        <v>43</v>
      </c>
      <c r="K19" s="14" t="s">
        <v>77</v>
      </c>
      <c r="L19" s="2"/>
      <c r="M19" s="2"/>
      <c r="N19" s="2"/>
      <c r="O19" s="2"/>
      <c r="P19" s="2"/>
      <c r="Q19" s="2"/>
      <c r="R19" s="2"/>
      <c r="S19" s="2"/>
      <c r="T19" s="2"/>
      <c r="U19" s="2"/>
      <c r="V19" s="2"/>
      <c r="W19" s="2"/>
      <c r="X19" s="2"/>
      <c r="Y19" s="2"/>
      <c r="Z19" s="2"/>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22.5">
      <c r="A20" s="14">
        <v>17</v>
      </c>
      <c r="B20" s="11" t="s">
        <v>65</v>
      </c>
      <c r="C20" s="12">
        <v>17</v>
      </c>
      <c r="D20" s="12" t="s">
        <v>21</v>
      </c>
      <c r="E20" s="12" t="s">
        <v>22</v>
      </c>
      <c r="F20" s="14" t="s">
        <v>83</v>
      </c>
      <c r="G20" s="14">
        <v>500</v>
      </c>
      <c r="H20" s="21">
        <v>174136</v>
      </c>
      <c r="I20" s="16">
        <f t="shared" si="0"/>
        <v>87068000</v>
      </c>
      <c r="J20" s="14" t="s">
        <v>43</v>
      </c>
      <c r="K20" s="14" t="s">
        <v>78</v>
      </c>
      <c r="L20" s="2"/>
      <c r="M20" s="2"/>
      <c r="N20" s="2"/>
      <c r="O20" s="2"/>
      <c r="P20" s="2"/>
      <c r="Q20" s="2"/>
      <c r="R20" s="2"/>
      <c r="S20" s="2"/>
      <c r="T20" s="2"/>
      <c r="U20" s="2"/>
      <c r="V20" s="2"/>
      <c r="W20" s="2"/>
      <c r="X20" s="2"/>
      <c r="Y20" s="2"/>
      <c r="Z20" s="2"/>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ht="22.5">
      <c r="A21" s="24">
        <v>18</v>
      </c>
      <c r="B21" s="25" t="s">
        <v>66</v>
      </c>
      <c r="C21" s="26">
        <v>34</v>
      </c>
      <c r="D21" s="26" t="s">
        <v>23</v>
      </c>
      <c r="E21" s="26" t="s">
        <v>22</v>
      </c>
      <c r="F21" s="14" t="s">
        <v>83</v>
      </c>
      <c r="G21" s="24">
        <v>4948.2</v>
      </c>
      <c r="H21" s="21">
        <f>181201-115839</f>
        <v>65362</v>
      </c>
      <c r="I21" s="16">
        <f t="shared" si="0"/>
        <v>323424248.39999998</v>
      </c>
      <c r="J21" s="14" t="s">
        <v>43</v>
      </c>
      <c r="K21" s="14" t="s">
        <v>79</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22.5">
      <c r="A22" s="24">
        <v>19</v>
      </c>
      <c r="B22" s="11" t="s">
        <v>88</v>
      </c>
      <c r="C22" s="13">
        <v>311</v>
      </c>
      <c r="D22" s="13" t="s">
        <v>24</v>
      </c>
      <c r="E22" s="13" t="s">
        <v>13</v>
      </c>
      <c r="F22" s="24" t="s">
        <v>84</v>
      </c>
      <c r="G22" s="24">
        <v>500</v>
      </c>
      <c r="H22" s="15">
        <v>73969</v>
      </c>
      <c r="I22" s="16">
        <f t="shared" si="0"/>
        <v>36984500</v>
      </c>
      <c r="J22" s="14" t="s">
        <v>43</v>
      </c>
      <c r="K22" s="14" t="s">
        <v>80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22.5">
      <c r="A23" s="24">
        <v>20</v>
      </c>
      <c r="B23" s="27" t="s">
        <v>67</v>
      </c>
      <c r="C23" s="28">
        <v>476</v>
      </c>
      <c r="D23" s="28" t="s">
        <v>25</v>
      </c>
      <c r="E23" s="28" t="s">
        <v>11</v>
      </c>
      <c r="F23" s="14" t="s">
        <v>83</v>
      </c>
      <c r="G23" s="24">
        <v>5000</v>
      </c>
      <c r="H23" s="21">
        <f>31045+9617</f>
        <v>40662</v>
      </c>
      <c r="I23" s="16">
        <f t="shared" si="0"/>
        <v>203310000</v>
      </c>
      <c r="J23" s="14" t="s">
        <v>45</v>
      </c>
      <c r="K23" s="14" t="s">
        <v>82</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22.5">
      <c r="A24" s="24">
        <v>21</v>
      </c>
      <c r="B24" s="29" t="s">
        <v>68</v>
      </c>
      <c r="C24" s="30">
        <v>88</v>
      </c>
      <c r="D24" s="30" t="s">
        <v>26</v>
      </c>
      <c r="E24" s="30" t="s">
        <v>3</v>
      </c>
      <c r="F24" s="14" t="s">
        <v>83</v>
      </c>
      <c r="G24" s="24">
        <v>420</v>
      </c>
      <c r="H24" s="21">
        <v>1618684</v>
      </c>
      <c r="I24" s="16">
        <f t="shared" si="0"/>
        <v>679847280</v>
      </c>
      <c r="J24" s="14" t="s">
        <v>45</v>
      </c>
      <c r="K24" s="14" t="s">
        <v>81</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s="45" customFormat="1" ht="23.25">
      <c r="A25" s="37">
        <v>22</v>
      </c>
      <c r="B25" s="46" t="s">
        <v>103</v>
      </c>
      <c r="C25" s="47">
        <v>444</v>
      </c>
      <c r="D25" s="47" t="s">
        <v>101</v>
      </c>
      <c r="E25" s="48" t="s">
        <v>0</v>
      </c>
      <c r="F25" s="38" t="s">
        <v>106</v>
      </c>
      <c r="G25" s="38">
        <v>5</v>
      </c>
      <c r="H25" s="49">
        <v>829622</v>
      </c>
      <c r="I25" s="39">
        <f t="shared" si="0"/>
        <v>4148110</v>
      </c>
      <c r="J25" s="14" t="s">
        <v>45</v>
      </c>
      <c r="K25" s="14" t="s">
        <v>107</v>
      </c>
      <c r="L25" s="40"/>
      <c r="M25" s="40"/>
      <c r="N25" s="40"/>
      <c r="O25" s="41"/>
      <c r="P25" s="42"/>
      <c r="Q25" s="43"/>
      <c r="R25" s="41"/>
      <c r="S25" s="40"/>
      <c r="T25" s="40"/>
      <c r="U25" s="40"/>
      <c r="V25" s="40"/>
      <c r="W25" s="40"/>
      <c r="X25" s="40"/>
      <c r="Y25" s="40"/>
      <c r="Z25" s="40"/>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row>
    <row r="26" spans="1:50" s="45" customFormat="1" ht="23.25">
      <c r="A26" s="37">
        <v>23</v>
      </c>
      <c r="B26" s="50" t="s">
        <v>104</v>
      </c>
      <c r="C26" s="51">
        <v>191</v>
      </c>
      <c r="D26" s="52" t="s">
        <v>102</v>
      </c>
      <c r="E26" s="52" t="s">
        <v>22</v>
      </c>
      <c r="F26" s="38" t="s">
        <v>83</v>
      </c>
      <c r="G26" s="38">
        <v>52.87</v>
      </c>
      <c r="H26" s="53">
        <v>3479320</v>
      </c>
      <c r="I26" s="39">
        <f t="shared" si="0"/>
        <v>183951648.40000001</v>
      </c>
      <c r="J26" s="14" t="s">
        <v>45</v>
      </c>
      <c r="K26" s="14" t="s">
        <v>108</v>
      </c>
      <c r="L26" s="40"/>
      <c r="M26" s="40"/>
      <c r="N26" s="40"/>
      <c r="O26" s="41"/>
      <c r="P26" s="42"/>
      <c r="Q26" s="43"/>
      <c r="R26" s="41"/>
      <c r="S26" s="40"/>
      <c r="T26" s="40"/>
      <c r="U26" s="40"/>
      <c r="V26" s="40"/>
      <c r="W26" s="40"/>
      <c r="X26" s="40"/>
      <c r="Y26" s="40"/>
      <c r="Z26" s="40"/>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row>
    <row r="27" spans="1:50" ht="12.75">
      <c r="A27" s="54" t="s">
        <v>46</v>
      </c>
      <c r="B27" s="54"/>
      <c r="C27" s="54"/>
      <c r="D27" s="54"/>
      <c r="E27" s="54"/>
      <c r="F27" s="54"/>
      <c r="G27" s="54"/>
      <c r="H27" s="31">
        <f>SUM(H4:H26)</f>
        <v>383880404</v>
      </c>
      <c r="I27" s="31">
        <f>SUM(I4:I26)</f>
        <v>10395288271.889999</v>
      </c>
      <c r="J27" s="31">
        <f>SUM(J4:J24)</f>
        <v>0</v>
      </c>
      <c r="K27" s="3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c r="A28" s="2"/>
      <c r="B28" s="2"/>
      <c r="C28" s="2"/>
      <c r="D28" s="2"/>
      <c r="E28" s="2"/>
      <c r="F28" s="2"/>
      <c r="G28" s="2"/>
      <c r="H28" s="2"/>
      <c r="I28" s="2"/>
      <c r="J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c r="A29" s="2"/>
      <c r="B29" s="2"/>
      <c r="C29" s="2"/>
      <c r="D29" s="2"/>
      <c r="E29" s="2"/>
      <c r="F29" s="2"/>
      <c r="G29" s="2"/>
      <c r="H29" s="2"/>
      <c r="I29" s="2"/>
      <c r="J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C33" s="2"/>
      <c r="E33" s="2"/>
      <c r="F33" s="2"/>
      <c r="G33" s="2" t="s">
        <v>100</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s="36" customFormat="1" ht="15">
      <c r="A34" s="2"/>
      <c r="B34" s="34" t="s">
        <v>89</v>
      </c>
      <c r="C34" s="35"/>
      <c r="D34" s="35"/>
      <c r="E34" s="35"/>
      <c r="F34" s="35"/>
      <c r="G34" s="35"/>
      <c r="H34" s="35"/>
      <c r="I34" s="34" t="s">
        <v>90</v>
      </c>
      <c r="J34" s="35"/>
      <c r="K34" s="35"/>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s="36" customFormat="1" ht="15">
      <c r="A35" s="2"/>
      <c r="B35" s="35"/>
      <c r="C35" s="34" t="s">
        <v>99</v>
      </c>
      <c r="D35" s="35"/>
      <c r="E35" s="35"/>
      <c r="F35" s="35"/>
      <c r="G35" s="35"/>
      <c r="H35" s="35"/>
      <c r="I35" s="35"/>
      <c r="J35" s="34" t="s">
        <v>91</v>
      </c>
      <c r="K35" s="35"/>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s="36" customFormat="1" ht="15">
      <c r="A36" s="2"/>
      <c r="B36" s="35"/>
      <c r="C36" s="34" t="s">
        <v>98</v>
      </c>
      <c r="D36" s="35"/>
      <c r="E36" s="35"/>
      <c r="F36" s="35"/>
      <c r="G36" s="35"/>
      <c r="H36" s="35"/>
      <c r="I36" s="35"/>
      <c r="J36" s="34" t="s">
        <v>93</v>
      </c>
      <c r="K36" s="35"/>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s="36" customFormat="1" ht="15">
      <c r="A37" s="2"/>
      <c r="B37" s="35"/>
      <c r="C37" s="34" t="s">
        <v>97</v>
      </c>
      <c r="D37" s="35"/>
      <c r="E37" s="35"/>
      <c r="F37" s="35"/>
      <c r="G37" s="35"/>
      <c r="H37" s="35"/>
      <c r="I37" s="35"/>
      <c r="J37" s="34" t="s">
        <v>95</v>
      </c>
      <c r="K37" s="35"/>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s="36" customFormat="1" ht="15">
      <c r="A38" s="2"/>
      <c r="B38" s="35"/>
      <c r="C38" s="34" t="s">
        <v>96</v>
      </c>
      <c r="D38" s="35"/>
      <c r="E38" s="35"/>
      <c r="F38" s="35"/>
      <c r="G38" s="35"/>
      <c r="H38" s="35"/>
      <c r="I38" s="35"/>
      <c r="J38" s="34" t="s">
        <v>92</v>
      </c>
      <c r="K38" s="35"/>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s="36" customFormat="1" ht="15">
      <c r="A39" s="2"/>
      <c r="B39" s="35"/>
      <c r="C39" s="34" t="s">
        <v>105</v>
      </c>
      <c r="D39" s="35"/>
      <c r="E39" s="35"/>
      <c r="F39" s="35"/>
      <c r="G39" s="35"/>
      <c r="H39" s="35"/>
      <c r="I39" s="35"/>
      <c r="J39" s="34" t="s">
        <v>94</v>
      </c>
      <c r="K39" s="35"/>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
      <c r="A40" s="2"/>
      <c r="B40"/>
      <c r="C40"/>
      <c r="D40"/>
      <c r="E40"/>
      <c r="F40"/>
      <c r="G40"/>
      <c r="H40"/>
      <c r="I40"/>
      <c r="J40"/>
      <c r="K40"/>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1:50">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5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5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spans="1:5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spans="1:50">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spans="1:5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spans="1:50">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spans="1:50">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spans="1:50">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50">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spans="1:50">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spans="1:50">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5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spans="1:50">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spans="1:50">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50">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spans="1:50">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spans="1:50">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spans="1:50">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spans="1:50">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spans="1:5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5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50">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50">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1:50">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1:50">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1:50">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1:50">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1:50">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1:50">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1:5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50">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1:50">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5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50">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50">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1:50">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1:50">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1:50">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1:50">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1:5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50">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50">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spans="1:50">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spans="1:50">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spans="1:50">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spans="1:5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spans="1:50">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spans="1:50">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spans="1:50">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spans="1:5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50">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spans="1:50">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row>
    <row r="183" spans="1:50">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row>
    <row r="184" spans="1:50">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row>
    <row r="185" spans="1:50">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row>
    <row r="186" spans="1:50">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spans="1:50">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row>
    <row r="188" spans="1:50">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row>
    <row r="189" spans="1:50">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row>
    <row r="190" spans="1:5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spans="1:50">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row>
    <row r="192" spans="1:5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row>
    <row r="193" spans="1:5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row>
    <row r="194" spans="1:5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row>
    <row r="195" spans="1:5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row>
    <row r="196" spans="1:5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row>
    <row r="197" spans="1:5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spans="1:5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spans="1:50">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spans="1:5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row r="201" spans="1:50">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row>
    <row r="202" spans="1:50">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row>
    <row r="203" spans="1:50">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row>
    <row r="204" spans="1:50">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row>
    <row r="205" spans="1:50">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row>
    <row r="206" spans="1:50">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row>
    <row r="207" spans="1:50">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row>
    <row r="208" spans="1:50">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row>
    <row r="209" spans="1:50" ht="14.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row>
    <row r="210" spans="1:50" ht="14.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row>
    <row r="211" spans="1:50" ht="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row>
    <row r="212" spans="1:50" ht="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row>
  </sheetData>
  <mergeCells count="1">
    <mergeCell ref="A27:G2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workbookViewId="0">
      <selection activeCell="B1" sqref="B1:K7"/>
    </sheetView>
  </sheetViews>
  <sheetFormatPr defaultRowHeight="15"/>
  <sheetData>
    <row r="5" spans="1:1">
      <c r="A5"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Ulzii</cp:lastModifiedBy>
  <dcterms:created xsi:type="dcterms:W3CDTF">2012-03-14T20:27:14Z</dcterms:created>
  <dcterms:modified xsi:type="dcterms:W3CDTF">2013-05-15T08:16:22Z</dcterms:modified>
</cp:coreProperties>
</file>