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20" windowWidth="20055" windowHeight="9405"/>
  </bookViews>
  <sheets>
    <sheet name="Sheet1" sheetId="1" r:id="rId1"/>
    <sheet name="Sheet2" sheetId="2" r:id="rId2"/>
    <sheet name="Sheet3" sheetId="3" r:id="rId3"/>
  </sheets>
  <definedNames>
    <definedName name="_xlnm.Print_Area" localSheetId="0">Sheet1!$A$1:$K$14</definedName>
  </definedNames>
  <calcPr calcId="145621"/>
</workbook>
</file>

<file path=xl/calcChain.xml><?xml version="1.0" encoding="utf-8"?>
<calcChain xmlns="http://schemas.openxmlformats.org/spreadsheetml/2006/main">
  <c r="J25" i="1" l="1"/>
  <c r="I24" i="1"/>
  <c r="H23" i="1"/>
  <c r="I23" i="1" s="1"/>
  <c r="I22" i="1"/>
  <c r="H21" i="1"/>
  <c r="I21" i="1" s="1"/>
  <c r="I20" i="1"/>
  <c r="I19" i="1"/>
  <c r="I18" i="1"/>
  <c r="I17" i="1"/>
  <c r="I16" i="1"/>
  <c r="H15" i="1"/>
  <c r="G15" i="1" s="1"/>
  <c r="I14" i="1"/>
  <c r="I13" i="1"/>
  <c r="I12" i="1"/>
  <c r="I11" i="1"/>
  <c r="I10" i="1"/>
  <c r="I9" i="1"/>
  <c r="I8" i="1"/>
  <c r="I7" i="1"/>
  <c r="H6" i="1"/>
  <c r="I5" i="1"/>
  <c r="I4" i="1"/>
  <c r="H25" i="1" l="1"/>
  <c r="I6" i="1"/>
  <c r="I25" i="1" s="1"/>
</calcChain>
</file>

<file path=xl/sharedStrings.xml><?xml version="1.0" encoding="utf-8"?>
<sst xmlns="http://schemas.openxmlformats.org/spreadsheetml/2006/main" count="151" uniqueCount="101">
  <si>
    <t>А</t>
  </si>
  <si>
    <t>Е</t>
  </si>
  <si>
    <t>GOV</t>
  </si>
  <si>
    <t>В</t>
  </si>
  <si>
    <t>HRM</t>
  </si>
  <si>
    <t>SHG</t>
  </si>
  <si>
    <t>APU</t>
  </si>
  <si>
    <t>BDS</t>
  </si>
  <si>
    <t>ТАН</t>
  </si>
  <si>
    <t>BTG</t>
  </si>
  <si>
    <t>BUK</t>
  </si>
  <si>
    <t>D</t>
  </si>
  <si>
    <t>TLG</t>
  </si>
  <si>
    <t>E</t>
  </si>
  <si>
    <t>TEE</t>
  </si>
  <si>
    <t>ERC</t>
  </si>
  <si>
    <t>RMC</t>
  </si>
  <si>
    <t>MMX</t>
  </si>
  <si>
    <t>BNG</t>
  </si>
  <si>
    <t>JTB</t>
  </si>
  <si>
    <t>OLL</t>
  </si>
  <si>
    <t>ATR</t>
  </si>
  <si>
    <t>B</t>
  </si>
  <si>
    <t>SUL</t>
  </si>
  <si>
    <t>DES</t>
  </si>
  <si>
    <t>BRC</t>
  </si>
  <si>
    <t>GTL</t>
  </si>
  <si>
    <t>DIVIDEND DISTRIBUTION DATA OF 2012</t>
  </si>
  <si>
    <t>№</t>
  </si>
  <si>
    <t>NAME OF COMPANY</t>
  </si>
  <si>
    <t>CODE</t>
  </si>
  <si>
    <t>SYMBOL</t>
  </si>
  <si>
    <t>SECTOR</t>
  </si>
  <si>
    <t>LOCATION</t>
  </si>
  <si>
    <t>Dividend per  share /MNT/</t>
  </si>
  <si>
    <t>Total number of shares</t>
  </si>
  <si>
    <t>Total dividend payment /MNT/</t>
  </si>
  <si>
    <t>Distribution type</t>
  </si>
  <si>
    <t>Board of directors resolution of dividend allocation</t>
  </si>
  <si>
    <t>Gobi</t>
  </si>
  <si>
    <t>JSC, SCHCD</t>
  </si>
  <si>
    <t xml:space="preserve">In accordance with Board of directors resolution No.2 of 29 January 2013, 125 MNT per share will be distributed at the company from 01 May and through SCHCD wthin 01 October 2013 </t>
  </si>
  <si>
    <t>Hermes center</t>
  </si>
  <si>
    <t>SCHCD</t>
  </si>
  <si>
    <t xml:space="preserve">JSC </t>
  </si>
  <si>
    <t>JSC</t>
  </si>
  <si>
    <t>TOTAL</t>
  </si>
  <si>
    <t>In accordance with Board of directors resolution No.2 of 18 February 2013, MNT 5,09 per share will be distributed  through SCHCD from 07 March 2013</t>
  </si>
  <si>
    <t>Sharyn gol</t>
  </si>
  <si>
    <t xml:space="preserve">In accordance with Board of directors resolution No.5 of 18 February 2013, MNT 50 per share will be distributed  through SCHCD </t>
  </si>
  <si>
    <t xml:space="preserve">In accordance with Board of directors resolution No.13/7 of 18 February 2013, MNT 70 per share will be distributed through SCHCD within 31 May 2013 </t>
  </si>
  <si>
    <t>BDSec</t>
  </si>
  <si>
    <t xml:space="preserve">In accordance with Board of directors resolution No.8 of 18 February 2013, MNT 60 per share will be distributed through SCHCD  witin 3rd quarter of 2013  </t>
  </si>
  <si>
    <t>Takhi-Ko</t>
  </si>
  <si>
    <t xml:space="preserve">In accordance with Board of directors resolution No.1 of 19 February 2013, MNT 56 per share will be distibuted through SCHCD within 01 May 2013 </t>
  </si>
  <si>
    <t>Bayanteeg</t>
  </si>
  <si>
    <t xml:space="preserve">In accordance with Board of directors resolution No.5 of 20 February 2013, MNT 100 per share will be distributed through SCHCD within 01 June 2013  </t>
  </si>
  <si>
    <t>UB-BUK</t>
  </si>
  <si>
    <t>Tulga</t>
  </si>
  <si>
    <t>Mongol Alt</t>
  </si>
  <si>
    <t>Remicon</t>
  </si>
  <si>
    <t>Makhimpex</t>
  </si>
  <si>
    <t>Bayangol hotel</t>
  </si>
  <si>
    <t>Genco tour bureau</t>
  </si>
  <si>
    <t>Olloo</t>
  </si>
  <si>
    <t>Atar-Urguu</t>
  </si>
  <si>
    <t>Gazar Suljmel</t>
  </si>
  <si>
    <t>Barilga corporation</t>
  </si>
  <si>
    <t>Gutal</t>
  </si>
  <si>
    <t xml:space="preserve">In accordance with Board of directors resolution No.4 of 19 February 2013, MNT 137 per share will be distributed through SCHCD between 26 April 2013 to 01 July 2013  </t>
  </si>
  <si>
    <t xml:space="preserve">In accordance with Board of directors resolution No.02/04 of 28 January 2013, MNT 60 per share will be distributed through SCHCD within 01 June 2013  </t>
  </si>
  <si>
    <t xml:space="preserve">In accordance with Board of directors resolution No.3 of 06 March 2013, MNT 400 per share will be distributed through SCHCD within 31 December 2013  </t>
  </si>
  <si>
    <t xml:space="preserve">In accordance with Board of directors resolution No.3 of 06 March 2013, MNT 150 per share will be distributed through SCHCD within 31 December 2013  </t>
  </si>
  <si>
    <t xml:space="preserve">In accordance with Board of directors resolution No.2 of 01 March 2013, MNT 1,27 per share will be distributed through SCHCD within 30 June 2013  </t>
  </si>
  <si>
    <t xml:space="preserve">In accordance with Board of directors resolution No.1 of 02 February 2013, MNT 80 per share will be distributed at the company from 01 July 2013  </t>
  </si>
  <si>
    <t xml:space="preserve">In accordance with Board of directors resolution No.5/13 of 04 March 2013, MNT 350 per share will be distributed at the company and through SCHCD   </t>
  </si>
  <si>
    <t xml:space="preserve">In accordance with Board of directors resolution No.502/2013 of 09 March 2013, MNT 1,6 per share will be distributed at the company and through SCHCD   </t>
  </si>
  <si>
    <t xml:space="preserve">In accordance with Board of directors resolution No.02/11 of 28 February 2013, MNT 6 per share will be distributed through SCHCD within 30 May 2013  </t>
  </si>
  <si>
    <t xml:space="preserve">In accordance with Board of directors resolution No.6 of 06 March 2013, MNT 500 per share will be distributed through SCHCD within 30 May 2013  </t>
  </si>
  <si>
    <t xml:space="preserve">In accordance with Board of directors resolution No.0 of 19 March 2013, MNT 4948,20 per share will be distributed through SCHCD </t>
  </si>
  <si>
    <t xml:space="preserve">In accordance with Board of directors resolution No.3 of 10 April 2013, MNT 500 per share will be distributed through SCHCD </t>
  </si>
  <si>
    <t>In accordance with Board of directors resolution No.3 of 05 April 2013, MNT 420 per share will be distributed at the company</t>
  </si>
  <si>
    <t xml:space="preserve">In accordance with Board of directors resolution No.4 of 10 April 2013, MNT 5000 per share will be distributed at the company </t>
  </si>
  <si>
    <t>UB</t>
  </si>
  <si>
    <t>DO</t>
  </si>
  <si>
    <t>DA</t>
  </si>
  <si>
    <t>Ukh</t>
  </si>
  <si>
    <t>Teever darkhan</t>
  </si>
  <si>
    <t>Dornod khudaldaa</t>
  </si>
  <si>
    <t>*LOCATION</t>
  </si>
  <si>
    <t>*SECTOR</t>
  </si>
  <si>
    <t>А – Mining</t>
  </si>
  <si>
    <t>D – Construction and transportation</t>
  </si>
  <si>
    <t xml:space="preserve">B – Industrial  </t>
  </si>
  <si>
    <t>E – Trade and services</t>
  </si>
  <si>
    <t>C – Agricultural</t>
  </si>
  <si>
    <t>DO- Dornod</t>
  </si>
  <si>
    <t xml:space="preserve">UKh– Uvurkhangai </t>
  </si>
  <si>
    <t>DA—Darkhan</t>
  </si>
  <si>
    <t>UB—Ulaanbaatar</t>
  </si>
  <si>
    <t>please note that divident of 2012 operating results is distributed in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</si>
</sst>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 _£_-;\-* #,##0\ _£_-;_-* &quot;-&quot;??\ _£_-;_-@_-"/>
    <numFmt numFmtId="165" formatCode="_(* #,##0_);_(* \(#,##0\);_(* &quot;-&quot;??_);_(@_)"/>
  </numFmts>
  <fonts count="17">
    <font>
      <sz val="11"/>
      <color theme="1"/>
      <name val="Calibri"/>
      <family val="2"/>
      <scheme val="minor"/>
    </font>
    <font>
      <sz val="9"/>
      <name val="Times New Roman"/>
      <family val="1"/>
    </font>
    <font>
      <sz val="11"/>
      <color theme="1"/>
      <name val="Arial"/>
      <family val="2"/>
    </font>
    <font>
      <sz val="11"/>
      <color theme="1"/>
      <name val="Calibri"/>
      <family val="2"/>
    </font>
    <font>
      <b/>
      <sz val="11"/>
      <color theme="1"/>
      <name val="Calibri"/>
      <family val="2"/>
    </font>
    <font>
      <sz val="9"/>
      <color theme="1"/>
      <name val="Calibri"/>
      <family val="2"/>
    </font>
    <font>
      <sz val="11"/>
      <color theme="1"/>
      <name val="Calibri"/>
      <family val="2"/>
      <scheme val="minor"/>
    </font>
    <font>
      <sz val="10"/>
      <name val="Times New Roman"/>
      <family val="1"/>
    </font>
    <font>
      <sz val="8"/>
      <color theme="1"/>
      <name val="Times New Roman Mon"/>
      <family val="1"/>
    </font>
    <font>
      <sz val="8"/>
      <color theme="1"/>
      <name val="Times New Roman"/>
      <family val="1"/>
    </font>
    <font>
      <sz val="10"/>
      <color theme="1"/>
      <name val="Times New Roman"/>
      <family val="1"/>
    </font>
    <font>
      <sz val="9"/>
      <color theme="1"/>
      <name val="Times New Roman"/>
      <family val="1"/>
    </font>
    <font>
      <sz val="9"/>
      <color theme="1"/>
      <name val="Times New Roman Mon"/>
      <family val="1"/>
    </font>
    <font>
      <b/>
      <sz val="10"/>
      <color theme="1"/>
      <name val="Times New Roman"/>
      <family val="1"/>
    </font>
    <font>
      <sz val="10"/>
      <color rgb="FF000000"/>
      <name val="Calibri"/>
      <family val="2"/>
      <scheme val="minor"/>
    </font>
    <font>
      <sz val="7"/>
      <color rgb="FF000000"/>
      <name val="Calibri"/>
      <family val="2"/>
    </font>
    <font>
      <sz val="9"/>
      <name val="Calibri"/>
      <family val="2"/>
    </font>
  </fonts>
  <fills count="6">
    <fill>
      <patternFill patternType="none"/>
    </fill>
    <fill>
      <patternFill patternType="gray125"/>
    </fill>
    <fill>
      <patternFill patternType="solid">
        <fgColor rgb="FFFFFFFF"/>
        <bgColor indexed="64"/>
      </patternFill>
    </fill>
    <fill>
      <patternFill patternType="solid">
        <fgColor rgb="FF99CCFF"/>
        <bgColor indexed="64"/>
      </patternFill>
    </fill>
    <fill>
      <patternFill patternType="solid">
        <fgColor indexed="9"/>
        <bgColor indexed="64"/>
      </patternFill>
    </fill>
    <fill>
      <patternFill patternType="solid">
        <fgColor theme="0"/>
        <bgColor indexed="64"/>
      </patternFill>
    </fill>
  </fills>
  <borders count="4">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6" fillId="0" borderId="0" applyFont="0" applyFill="0" applyBorder="0" applyAlignment="0" applyProtection="0"/>
  </cellStyleXfs>
  <cellXfs count="38">
    <xf numFmtId="0" fontId="0" fillId="0" borderId="0" xfId="0"/>
    <xf numFmtId="0" fontId="3" fillId="2" borderId="0" xfId="0" applyFont="1" applyFill="1" applyAlignment="1">
      <alignment horizontal="center" vertical="center"/>
    </xf>
    <xf numFmtId="0" fontId="5" fillId="2" borderId="0" xfId="0" applyFont="1" applyFill="1" applyAlignment="1">
      <alignment horizontal="center" vertical="center"/>
    </xf>
    <xf numFmtId="0" fontId="1" fillId="0" borderId="0" xfId="0" applyFont="1" applyAlignment="1">
      <alignment horizontal="center" vertical="center"/>
    </xf>
    <xf numFmtId="0" fontId="4" fillId="2" borderId="0" xfId="0" applyFont="1" applyFill="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2" xfId="0" applyFont="1" applyFill="1" applyBorder="1" applyAlignment="1">
      <alignment horizontal="center" vertical="center" textRotation="90" wrapText="1"/>
    </xf>
    <xf numFmtId="0" fontId="8" fillId="0" borderId="3" xfId="0" applyFont="1" applyBorder="1" applyAlignment="1">
      <alignment horizontal="left" wrapText="1"/>
    </xf>
    <xf numFmtId="0" fontId="8" fillId="4" borderId="3" xfId="0" applyFont="1" applyFill="1" applyBorder="1" applyAlignment="1">
      <alignment horizontal="left" wrapText="1"/>
    </xf>
    <xf numFmtId="0" fontId="8" fillId="4" borderId="3" xfId="0" applyFont="1" applyFill="1" applyBorder="1" applyAlignment="1">
      <alignment horizontal="center" wrapText="1"/>
    </xf>
    <xf numFmtId="0" fontId="9" fillId="0" borderId="3" xfId="0" applyFont="1" applyFill="1" applyBorder="1" applyAlignment="1">
      <alignment horizontal="center"/>
    </xf>
    <xf numFmtId="0" fontId="8" fillId="0" borderId="3" xfId="0" applyFont="1" applyBorder="1" applyAlignment="1">
      <alignment horizontal="center" wrapText="1"/>
    </xf>
    <xf numFmtId="164" fontId="8" fillId="0" borderId="3" xfId="1" applyNumberFormat="1" applyFont="1" applyFill="1" applyBorder="1" applyAlignment="1">
      <alignment horizontal="center" wrapText="1"/>
    </xf>
    <xf numFmtId="165" fontId="8" fillId="0" borderId="3" xfId="1" applyNumberFormat="1" applyFont="1" applyBorder="1" applyAlignment="1">
      <alignment horizontal="center" wrapText="1"/>
    </xf>
    <xf numFmtId="2" fontId="8" fillId="0" borderId="3" xfId="0" applyNumberFormat="1" applyFont="1" applyBorder="1" applyAlignment="1">
      <alignment horizontal="center" wrapText="1"/>
    </xf>
    <xf numFmtId="0" fontId="8" fillId="2" borderId="3" xfId="0" applyFont="1" applyFill="1" applyBorder="1" applyAlignment="1">
      <alignment horizontal="center" wrapText="1"/>
    </xf>
    <xf numFmtId="1" fontId="8" fillId="0" borderId="3" xfId="0" applyNumberFormat="1" applyFont="1" applyBorder="1" applyAlignment="1">
      <alignment horizontal="center" wrapText="1"/>
    </xf>
    <xf numFmtId="0" fontId="8" fillId="2" borderId="3" xfId="0" applyFont="1" applyFill="1" applyBorder="1" applyAlignment="1">
      <alignment horizontal="left" wrapText="1"/>
    </xf>
    <xf numFmtId="164" fontId="8" fillId="0" borderId="3" xfId="1" applyNumberFormat="1" applyFont="1" applyFill="1" applyBorder="1" applyAlignment="1">
      <alignment horizontal="center"/>
    </xf>
    <xf numFmtId="0" fontId="8" fillId="0" borderId="3" xfId="0" applyFont="1" applyFill="1" applyBorder="1" applyAlignment="1">
      <alignment horizontal="center"/>
    </xf>
    <xf numFmtId="37" fontId="8" fillId="0" borderId="3" xfId="0" applyNumberFormat="1" applyFont="1" applyFill="1" applyBorder="1" applyAlignment="1">
      <alignment horizontal="center"/>
    </xf>
    <xf numFmtId="0" fontId="10" fillId="0" borderId="3" xfId="0" applyFont="1" applyBorder="1" applyAlignment="1">
      <alignment horizontal="center" wrapText="1"/>
    </xf>
    <xf numFmtId="0" fontId="11" fillId="5" borderId="3" xfId="0" applyFont="1" applyFill="1" applyBorder="1" applyAlignment="1">
      <alignment horizontal="left" wrapText="1"/>
    </xf>
    <xf numFmtId="0" fontId="11" fillId="5" borderId="3" xfId="0" applyFont="1" applyFill="1" applyBorder="1" applyAlignment="1">
      <alignment horizontal="center" wrapText="1"/>
    </xf>
    <xf numFmtId="0" fontId="11" fillId="2" borderId="3" xfId="0" applyFont="1" applyFill="1" applyBorder="1" applyAlignment="1">
      <alignment horizontal="left" wrapText="1"/>
    </xf>
    <xf numFmtId="0" fontId="12" fillId="0" borderId="3" xfId="0" applyFont="1" applyFill="1" applyBorder="1" applyAlignment="1">
      <alignment horizontal="center"/>
    </xf>
    <xf numFmtId="0" fontId="11" fillId="0" borderId="3" xfId="0" applyFont="1" applyBorder="1" applyAlignment="1">
      <alignment horizontal="left"/>
    </xf>
    <xf numFmtId="0" fontId="11" fillId="0" borderId="3" xfId="0" applyFont="1" applyBorder="1" applyAlignment="1">
      <alignment horizontal="center"/>
    </xf>
    <xf numFmtId="165" fontId="13" fillId="0" borderId="3" xfId="1" applyNumberFormat="1" applyFont="1" applyBorder="1" applyAlignment="1">
      <alignment horizontal="center"/>
    </xf>
    <xf numFmtId="0" fontId="13" fillId="2" borderId="3" xfId="0" applyFont="1" applyFill="1" applyBorder="1"/>
    <xf numFmtId="0" fontId="14" fillId="0" borderId="0" xfId="0" applyFont="1" applyAlignment="1">
      <alignment horizontal="left" vertical="center"/>
    </xf>
    <xf numFmtId="0" fontId="13" fillId="0" borderId="3" xfId="0" applyFont="1" applyBorder="1" applyAlignment="1">
      <alignment horizontal="center"/>
    </xf>
    <xf numFmtId="0" fontId="15" fillId="0" borderId="0" xfId="0" applyFont="1" applyAlignment="1">
      <alignment horizontal="left" vertical="center"/>
    </xf>
    <xf numFmtId="0" fontId="3" fillId="0" borderId="0" xfId="0" applyFont="1"/>
    <xf numFmtId="0" fontId="16" fillId="0" borderId="0" xfId="0" applyFont="1" applyAlignment="1">
      <alignment horizontal="center" vertic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10"/>
  <sheetViews>
    <sheetView tabSelected="1" topLeftCell="A25" zoomScaleNormal="100" zoomScaleSheetLayoutView="100" workbookViewId="0">
      <selection activeCell="D33" sqref="D33"/>
    </sheetView>
  </sheetViews>
  <sheetFormatPr defaultColWidth="13" defaultRowHeight="12"/>
  <cols>
    <col min="1" max="1" width="4.42578125" style="3" customWidth="1"/>
    <col min="2" max="2" width="14.85546875" style="3" customWidth="1"/>
    <col min="3" max="3" width="5.140625" style="3" customWidth="1"/>
    <col min="4" max="4" width="4.85546875" style="3" customWidth="1"/>
    <col min="5" max="5" width="3.28515625" style="3" bestFit="1" customWidth="1"/>
    <col min="6" max="6" width="4.5703125" style="3" customWidth="1"/>
    <col min="7" max="7" width="12.140625" style="3" customWidth="1"/>
    <col min="8" max="8" width="13.85546875" style="3" customWidth="1"/>
    <col min="9" max="9" width="17.85546875" style="3" customWidth="1"/>
    <col min="10" max="10" width="11.85546875" style="3" customWidth="1"/>
    <col min="11" max="11" width="82.42578125" style="3" customWidth="1"/>
    <col min="12" max="16384" width="13" style="3"/>
  </cols>
  <sheetData>
    <row r="1" spans="1:50" ht="15">
      <c r="A1" s="4"/>
      <c r="B1" s="4"/>
      <c r="C1" s="4"/>
      <c r="D1" s="1"/>
      <c r="E1" s="1"/>
      <c r="F1" s="1" t="s">
        <v>27</v>
      </c>
      <c r="G1" s="1"/>
      <c r="H1" s="1"/>
      <c r="I1" s="1"/>
      <c r="J1" s="2"/>
      <c r="K1" s="2"/>
      <c r="L1" s="2"/>
      <c r="M1" s="2"/>
      <c r="N1" s="2"/>
      <c r="O1" s="2"/>
      <c r="P1" s="2"/>
      <c r="Q1" s="2"/>
      <c r="R1" s="2"/>
      <c r="S1" s="2"/>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6"/>
      <c r="AX1" s="6"/>
    </row>
    <row r="2" spans="1:50" ht="15.75" thickBot="1">
      <c r="A2" s="1"/>
      <c r="B2" s="1"/>
      <c r="C2" s="1"/>
      <c r="D2" s="1"/>
      <c r="E2" s="1"/>
      <c r="F2" s="1"/>
      <c r="G2" s="1"/>
      <c r="H2" s="1"/>
      <c r="I2" s="1"/>
      <c r="J2" s="1"/>
      <c r="K2" s="1"/>
      <c r="L2" s="2"/>
      <c r="M2" s="2"/>
      <c r="N2" s="2"/>
      <c r="O2" s="2"/>
      <c r="P2" s="2"/>
      <c r="Q2" s="2"/>
      <c r="R2" s="2"/>
      <c r="S2" s="2"/>
      <c r="T2" s="2"/>
      <c r="U2" s="2"/>
      <c r="V2" s="2"/>
      <c r="W2" s="2"/>
      <c r="X2" s="2"/>
      <c r="Y2" s="5"/>
      <c r="Z2" s="5"/>
      <c r="AA2" s="5"/>
      <c r="AB2" s="5"/>
      <c r="AC2" s="5"/>
      <c r="AD2" s="5"/>
      <c r="AE2" s="5"/>
      <c r="AF2" s="5"/>
      <c r="AG2" s="5"/>
      <c r="AH2" s="5"/>
      <c r="AI2" s="5"/>
      <c r="AJ2" s="5"/>
      <c r="AK2" s="5"/>
      <c r="AL2" s="5"/>
      <c r="AM2" s="5"/>
      <c r="AN2" s="5"/>
      <c r="AO2" s="5"/>
      <c r="AP2" s="5"/>
      <c r="AQ2" s="5"/>
      <c r="AR2" s="5"/>
      <c r="AS2" s="5"/>
      <c r="AT2" s="5"/>
      <c r="AU2" s="5"/>
      <c r="AV2" s="5"/>
      <c r="AW2" s="5"/>
      <c r="AX2" s="5"/>
    </row>
    <row r="3" spans="1:50" ht="53.25">
      <c r="A3" s="7" t="s">
        <v>28</v>
      </c>
      <c r="B3" s="8" t="s">
        <v>29</v>
      </c>
      <c r="C3" s="9" t="s">
        <v>30</v>
      </c>
      <c r="D3" s="9" t="s">
        <v>31</v>
      </c>
      <c r="E3" s="9" t="s">
        <v>32</v>
      </c>
      <c r="F3" s="9" t="s">
        <v>33</v>
      </c>
      <c r="G3" s="8" t="s">
        <v>34</v>
      </c>
      <c r="H3" s="8" t="s">
        <v>35</v>
      </c>
      <c r="I3" s="8" t="s">
        <v>36</v>
      </c>
      <c r="J3" s="8" t="s">
        <v>37</v>
      </c>
      <c r="K3" s="8" t="s">
        <v>38</v>
      </c>
      <c r="L3" s="2"/>
      <c r="M3" s="2"/>
      <c r="N3" s="2"/>
      <c r="O3" s="2"/>
      <c r="P3" s="2"/>
      <c r="Q3" s="2"/>
      <c r="R3" s="2"/>
      <c r="S3" s="2"/>
      <c r="T3" s="2"/>
      <c r="U3" s="2"/>
      <c r="V3" s="2"/>
      <c r="W3" s="2"/>
      <c r="X3" s="2"/>
      <c r="Y3" s="2"/>
      <c r="Z3" s="2"/>
      <c r="AA3" s="5"/>
      <c r="AB3" s="5"/>
      <c r="AC3" s="5"/>
      <c r="AD3" s="5"/>
      <c r="AE3" s="5"/>
      <c r="AF3" s="5"/>
      <c r="AG3" s="5"/>
      <c r="AH3" s="5"/>
      <c r="AI3" s="5"/>
      <c r="AJ3" s="5"/>
      <c r="AK3" s="5"/>
      <c r="AL3" s="5"/>
      <c r="AM3" s="5"/>
      <c r="AN3" s="5"/>
      <c r="AO3" s="5"/>
      <c r="AP3" s="5"/>
      <c r="AQ3" s="5"/>
      <c r="AR3" s="5"/>
      <c r="AS3" s="5"/>
      <c r="AT3" s="5"/>
      <c r="AU3" s="5"/>
      <c r="AV3" s="5"/>
      <c r="AW3" s="5"/>
      <c r="AX3" s="5"/>
    </row>
    <row r="4" spans="1:50" ht="22.5">
      <c r="A4" s="14">
        <v>1</v>
      </c>
      <c r="B4" s="10" t="s">
        <v>39</v>
      </c>
      <c r="C4" s="14">
        <v>354</v>
      </c>
      <c r="D4" s="14" t="s">
        <v>2</v>
      </c>
      <c r="E4" s="14" t="s">
        <v>3</v>
      </c>
      <c r="F4" s="14" t="s">
        <v>83</v>
      </c>
      <c r="G4" s="14">
        <v>125</v>
      </c>
      <c r="H4" s="15">
        <v>7801125</v>
      </c>
      <c r="I4" s="16">
        <f>G4*H4</f>
        <v>975140625</v>
      </c>
      <c r="J4" s="14" t="s">
        <v>40</v>
      </c>
      <c r="K4" s="14" t="s">
        <v>41</v>
      </c>
      <c r="L4" s="2"/>
      <c r="M4" s="2"/>
      <c r="N4" s="2"/>
      <c r="O4" s="2"/>
      <c r="P4" s="2"/>
      <c r="Q4" s="2"/>
      <c r="R4" s="2"/>
      <c r="S4" s="2"/>
      <c r="T4" s="2"/>
      <c r="U4" s="2"/>
      <c r="V4" s="2"/>
      <c r="W4" s="2"/>
      <c r="X4" s="2"/>
      <c r="Y4" s="2"/>
      <c r="Z4" s="2"/>
      <c r="AA4" s="5"/>
      <c r="AB4" s="5"/>
      <c r="AC4" s="5"/>
      <c r="AD4" s="5"/>
      <c r="AE4" s="5"/>
      <c r="AF4" s="5"/>
      <c r="AG4" s="5"/>
      <c r="AH4" s="5"/>
      <c r="AI4" s="5"/>
      <c r="AJ4" s="5"/>
      <c r="AK4" s="5"/>
      <c r="AL4" s="5"/>
      <c r="AM4" s="5"/>
      <c r="AN4" s="5"/>
      <c r="AO4" s="5"/>
      <c r="AP4" s="5"/>
      <c r="AQ4" s="5"/>
      <c r="AR4" s="5"/>
      <c r="AS4" s="5"/>
      <c r="AT4" s="5"/>
      <c r="AU4" s="5"/>
      <c r="AV4" s="5"/>
      <c r="AW4" s="5"/>
      <c r="AX4" s="5"/>
    </row>
    <row r="5" spans="1:50" ht="22.5">
      <c r="A5" s="14">
        <v>2</v>
      </c>
      <c r="B5" s="10" t="s">
        <v>42</v>
      </c>
      <c r="C5" s="14">
        <v>528</v>
      </c>
      <c r="D5" s="14" t="s">
        <v>4</v>
      </c>
      <c r="E5" s="14" t="s">
        <v>1</v>
      </c>
      <c r="F5" s="14" t="s">
        <v>83</v>
      </c>
      <c r="G5" s="17">
        <v>5.09</v>
      </c>
      <c r="H5" s="15">
        <v>78543001</v>
      </c>
      <c r="I5" s="16">
        <f>G5*H5</f>
        <v>399783875.08999997</v>
      </c>
      <c r="J5" s="14" t="s">
        <v>43</v>
      </c>
      <c r="K5" s="14" t="s">
        <v>47</v>
      </c>
      <c r="L5" s="2"/>
      <c r="M5" s="2"/>
      <c r="N5" s="2"/>
      <c r="O5" s="2"/>
      <c r="P5" s="2"/>
      <c r="Q5" s="2"/>
      <c r="R5" s="2"/>
      <c r="S5" s="2"/>
      <c r="T5" s="2"/>
      <c r="U5" s="2"/>
      <c r="V5" s="2"/>
      <c r="W5" s="2"/>
      <c r="X5" s="2"/>
      <c r="Y5" s="2"/>
      <c r="Z5" s="2"/>
      <c r="AA5" s="5"/>
      <c r="AB5" s="5"/>
      <c r="AC5" s="5"/>
      <c r="AD5" s="5"/>
      <c r="AE5" s="5"/>
      <c r="AF5" s="5"/>
      <c r="AG5" s="5"/>
      <c r="AH5" s="5"/>
      <c r="AI5" s="5"/>
      <c r="AJ5" s="5"/>
      <c r="AK5" s="5"/>
      <c r="AL5" s="5"/>
      <c r="AM5" s="5"/>
      <c r="AN5" s="5"/>
      <c r="AO5" s="5"/>
      <c r="AP5" s="5"/>
      <c r="AQ5" s="5"/>
      <c r="AR5" s="5"/>
      <c r="AS5" s="5"/>
      <c r="AT5" s="5"/>
      <c r="AU5" s="5"/>
      <c r="AV5" s="5"/>
      <c r="AW5" s="5"/>
      <c r="AX5" s="5"/>
    </row>
    <row r="6" spans="1:50" ht="22.5">
      <c r="A6" s="14">
        <v>3</v>
      </c>
      <c r="B6" s="10" t="s">
        <v>48</v>
      </c>
      <c r="C6" s="14">
        <v>309</v>
      </c>
      <c r="D6" s="18" t="s">
        <v>5</v>
      </c>
      <c r="E6" s="14" t="s">
        <v>0</v>
      </c>
      <c r="F6" s="14" t="s">
        <v>85</v>
      </c>
      <c r="G6" s="19">
        <v>50</v>
      </c>
      <c r="H6" s="15">
        <f>7231389+1292596+1707404</f>
        <v>10231389</v>
      </c>
      <c r="I6" s="16">
        <f>G6*H6</f>
        <v>511569450</v>
      </c>
      <c r="J6" s="14" t="s">
        <v>43</v>
      </c>
      <c r="K6" s="14" t="s">
        <v>49</v>
      </c>
      <c r="L6" s="2"/>
      <c r="M6" s="2"/>
      <c r="N6" s="2"/>
      <c r="O6" s="2"/>
      <c r="P6" s="2"/>
      <c r="Q6" s="2"/>
      <c r="R6" s="2"/>
      <c r="S6" s="2"/>
      <c r="T6" s="2"/>
      <c r="U6" s="2"/>
      <c r="V6" s="2"/>
      <c r="W6" s="2"/>
      <c r="X6" s="2"/>
      <c r="Y6" s="2"/>
      <c r="Z6" s="2"/>
      <c r="AA6" s="5"/>
      <c r="AB6" s="5"/>
      <c r="AC6" s="5"/>
      <c r="AD6" s="5"/>
      <c r="AE6" s="5"/>
      <c r="AF6" s="5"/>
      <c r="AG6" s="5"/>
      <c r="AH6" s="5"/>
      <c r="AI6" s="5"/>
      <c r="AJ6" s="5"/>
      <c r="AK6" s="5"/>
      <c r="AL6" s="5"/>
      <c r="AM6" s="5"/>
      <c r="AN6" s="5"/>
      <c r="AO6" s="5"/>
      <c r="AP6" s="5"/>
      <c r="AQ6" s="5"/>
      <c r="AR6" s="5"/>
      <c r="AS6" s="5"/>
      <c r="AT6" s="5"/>
      <c r="AU6" s="5"/>
      <c r="AV6" s="5"/>
      <c r="AW6" s="5"/>
      <c r="AX6" s="5"/>
    </row>
    <row r="7" spans="1:50" ht="22.5">
      <c r="A7" s="14">
        <v>4</v>
      </c>
      <c r="B7" s="10" t="s">
        <v>6</v>
      </c>
      <c r="C7" s="14">
        <v>90</v>
      </c>
      <c r="D7" s="14" t="s">
        <v>6</v>
      </c>
      <c r="E7" s="14" t="s">
        <v>3</v>
      </c>
      <c r="F7" s="14" t="s">
        <v>83</v>
      </c>
      <c r="G7" s="14">
        <v>70</v>
      </c>
      <c r="H7" s="15">
        <v>74287700</v>
      </c>
      <c r="I7" s="16">
        <f t="shared" ref="I7:I24" si="0">G7*H7</f>
        <v>5200139000</v>
      </c>
      <c r="J7" s="14" t="s">
        <v>43</v>
      </c>
      <c r="K7" s="14" t="s">
        <v>50</v>
      </c>
      <c r="L7" s="2"/>
      <c r="M7" s="2"/>
      <c r="N7" s="2"/>
      <c r="O7" s="2"/>
      <c r="P7" s="2"/>
      <c r="Q7" s="2"/>
      <c r="R7" s="2"/>
      <c r="S7" s="2"/>
      <c r="T7" s="2"/>
      <c r="U7" s="2"/>
      <c r="V7" s="2"/>
      <c r="W7" s="2"/>
      <c r="X7" s="2"/>
      <c r="Y7" s="2"/>
      <c r="Z7" s="2"/>
      <c r="AA7" s="5"/>
      <c r="AB7" s="5"/>
      <c r="AC7" s="5"/>
      <c r="AD7" s="5"/>
      <c r="AE7" s="5"/>
      <c r="AF7" s="5"/>
      <c r="AG7" s="5"/>
      <c r="AH7" s="5"/>
      <c r="AI7" s="5"/>
      <c r="AJ7" s="5"/>
      <c r="AK7" s="5"/>
      <c r="AL7" s="5"/>
      <c r="AM7" s="5"/>
      <c r="AN7" s="5"/>
      <c r="AO7" s="5"/>
      <c r="AP7" s="5"/>
      <c r="AQ7" s="5"/>
      <c r="AR7" s="5"/>
      <c r="AS7" s="5"/>
      <c r="AT7" s="5"/>
      <c r="AU7" s="5"/>
      <c r="AV7" s="5"/>
      <c r="AW7" s="5"/>
      <c r="AX7" s="5"/>
    </row>
    <row r="8" spans="1:50" ht="22.5">
      <c r="A8" s="14">
        <v>5</v>
      </c>
      <c r="B8" s="10" t="s">
        <v>51</v>
      </c>
      <c r="C8" s="18">
        <v>522</v>
      </c>
      <c r="D8" s="18" t="s">
        <v>7</v>
      </c>
      <c r="E8" s="18" t="s">
        <v>1</v>
      </c>
      <c r="F8" s="14" t="s">
        <v>83</v>
      </c>
      <c r="G8" s="14">
        <v>60</v>
      </c>
      <c r="H8" s="15">
        <v>11000000</v>
      </c>
      <c r="I8" s="16">
        <f t="shared" si="0"/>
        <v>660000000</v>
      </c>
      <c r="J8" s="14" t="s">
        <v>43</v>
      </c>
      <c r="K8" s="14" t="s">
        <v>52</v>
      </c>
      <c r="L8" s="2"/>
      <c r="M8" s="2"/>
      <c r="N8" s="2"/>
      <c r="O8" s="2"/>
      <c r="P8" s="2"/>
      <c r="Q8" s="2"/>
      <c r="R8" s="2"/>
      <c r="S8" s="2"/>
      <c r="T8" s="2"/>
      <c r="U8" s="2"/>
      <c r="V8" s="2"/>
      <c r="W8" s="2"/>
      <c r="X8" s="2"/>
      <c r="Y8" s="2"/>
      <c r="Z8" s="2"/>
      <c r="AA8" s="5"/>
      <c r="AB8" s="5"/>
      <c r="AC8" s="5"/>
      <c r="AD8" s="5"/>
      <c r="AE8" s="5"/>
      <c r="AF8" s="5"/>
      <c r="AG8" s="5"/>
      <c r="AH8" s="5"/>
      <c r="AI8" s="5"/>
      <c r="AJ8" s="5"/>
      <c r="AK8" s="5"/>
      <c r="AL8" s="5"/>
      <c r="AM8" s="5"/>
      <c r="AN8" s="5"/>
      <c r="AO8" s="5"/>
      <c r="AP8" s="5"/>
      <c r="AQ8" s="5"/>
      <c r="AR8" s="5"/>
      <c r="AS8" s="5"/>
      <c r="AT8" s="5"/>
      <c r="AU8" s="5"/>
      <c r="AV8" s="5"/>
      <c r="AW8" s="5"/>
      <c r="AX8" s="5"/>
    </row>
    <row r="9" spans="1:50" ht="22.5">
      <c r="A9" s="14">
        <v>6</v>
      </c>
      <c r="B9" s="20" t="s">
        <v>53</v>
      </c>
      <c r="C9" s="18">
        <v>44</v>
      </c>
      <c r="D9" s="18" t="s">
        <v>8</v>
      </c>
      <c r="E9" s="18" t="s">
        <v>3</v>
      </c>
      <c r="F9" s="14" t="s">
        <v>83</v>
      </c>
      <c r="G9" s="14">
        <v>56</v>
      </c>
      <c r="H9" s="15">
        <v>1189983</v>
      </c>
      <c r="I9" s="16">
        <f t="shared" si="0"/>
        <v>66639048</v>
      </c>
      <c r="J9" s="14" t="s">
        <v>43</v>
      </c>
      <c r="K9" s="14" t="s">
        <v>54</v>
      </c>
      <c r="L9" s="2"/>
      <c r="M9" s="2"/>
      <c r="N9" s="2"/>
      <c r="O9" s="2"/>
      <c r="P9" s="2"/>
      <c r="Q9" s="2"/>
      <c r="R9" s="2"/>
      <c r="S9" s="2"/>
      <c r="T9" s="2"/>
      <c r="U9" s="2"/>
      <c r="V9" s="2"/>
      <c r="W9" s="2"/>
      <c r="X9" s="2"/>
      <c r="Y9" s="2"/>
      <c r="Z9" s="2"/>
      <c r="AA9" s="5"/>
      <c r="AB9" s="5"/>
      <c r="AC9" s="5"/>
      <c r="AD9" s="5"/>
      <c r="AE9" s="5"/>
      <c r="AF9" s="5"/>
      <c r="AG9" s="5"/>
      <c r="AH9" s="5"/>
      <c r="AI9" s="5"/>
      <c r="AJ9" s="5"/>
      <c r="AK9" s="5"/>
      <c r="AL9" s="5"/>
      <c r="AM9" s="5"/>
      <c r="AN9" s="5"/>
      <c r="AO9" s="5"/>
      <c r="AP9" s="5"/>
      <c r="AQ9" s="5"/>
      <c r="AR9" s="5"/>
      <c r="AS9" s="5"/>
      <c r="AT9" s="5"/>
      <c r="AU9" s="5"/>
      <c r="AV9" s="5"/>
      <c r="AW9" s="5"/>
      <c r="AX9" s="5"/>
    </row>
    <row r="10" spans="1:50" ht="22.5">
      <c r="A10" s="14">
        <v>7</v>
      </c>
      <c r="B10" s="10" t="s">
        <v>55</v>
      </c>
      <c r="C10" s="18">
        <v>445</v>
      </c>
      <c r="D10" s="18" t="s">
        <v>9</v>
      </c>
      <c r="E10" s="18" t="s">
        <v>0</v>
      </c>
      <c r="F10" s="14" t="s">
        <v>86</v>
      </c>
      <c r="G10" s="14">
        <v>100</v>
      </c>
      <c r="H10" s="15">
        <v>252608</v>
      </c>
      <c r="I10" s="16">
        <f t="shared" si="0"/>
        <v>25260800</v>
      </c>
      <c r="J10" s="14" t="s">
        <v>43</v>
      </c>
      <c r="K10" s="14" t="s">
        <v>56</v>
      </c>
      <c r="L10" s="2"/>
      <c r="M10" s="2"/>
      <c r="N10" s="2"/>
      <c r="O10" s="2"/>
      <c r="P10" s="2"/>
      <c r="Q10" s="2"/>
      <c r="R10" s="2"/>
      <c r="S10" s="2"/>
      <c r="T10" s="2"/>
      <c r="U10" s="2"/>
      <c r="V10" s="2"/>
      <c r="W10" s="2"/>
      <c r="X10" s="2"/>
      <c r="Y10" s="2"/>
      <c r="Z10" s="2"/>
      <c r="AA10" s="5"/>
      <c r="AB10" s="5"/>
      <c r="AC10" s="5"/>
      <c r="AD10" s="5"/>
      <c r="AE10" s="5"/>
      <c r="AF10" s="5"/>
      <c r="AG10" s="5"/>
      <c r="AH10" s="5"/>
      <c r="AI10" s="5"/>
      <c r="AJ10" s="5"/>
      <c r="AK10" s="5"/>
      <c r="AL10" s="5"/>
      <c r="AM10" s="5"/>
      <c r="AN10" s="5"/>
      <c r="AO10" s="5"/>
      <c r="AP10" s="5"/>
      <c r="AQ10" s="5"/>
      <c r="AR10" s="5"/>
      <c r="AS10" s="5"/>
      <c r="AT10" s="5"/>
      <c r="AU10" s="5"/>
      <c r="AV10" s="5"/>
      <c r="AW10" s="5"/>
      <c r="AX10" s="5"/>
    </row>
    <row r="11" spans="1:50" ht="22.5">
      <c r="A11" s="14">
        <v>8</v>
      </c>
      <c r="B11" s="10" t="s">
        <v>57</v>
      </c>
      <c r="C11" s="18">
        <v>195</v>
      </c>
      <c r="D11" s="18" t="s">
        <v>10</v>
      </c>
      <c r="E11" s="18" t="s">
        <v>11</v>
      </c>
      <c r="F11" s="14" t="s">
        <v>83</v>
      </c>
      <c r="G11" s="14">
        <v>137</v>
      </c>
      <c r="H11" s="15">
        <v>1128275</v>
      </c>
      <c r="I11" s="16">
        <f t="shared" si="0"/>
        <v>154573675</v>
      </c>
      <c r="J11" s="14" t="s">
        <v>43</v>
      </c>
      <c r="K11" s="14" t="s">
        <v>69</v>
      </c>
      <c r="L11" s="2"/>
      <c r="M11" s="2"/>
      <c r="N11" s="2"/>
      <c r="O11" s="2"/>
      <c r="P11" s="2"/>
      <c r="Q11" s="2"/>
      <c r="R11" s="2"/>
      <c r="S11" s="2"/>
      <c r="T11" s="2"/>
      <c r="U11" s="2"/>
      <c r="V11" s="2"/>
      <c r="W11" s="2"/>
      <c r="X11" s="2"/>
      <c r="Y11" s="2"/>
      <c r="Z11" s="2"/>
      <c r="AA11" s="5"/>
      <c r="AB11" s="5"/>
      <c r="AC11" s="5"/>
      <c r="AD11" s="5"/>
      <c r="AE11" s="5"/>
      <c r="AF11" s="5"/>
      <c r="AG11" s="5"/>
      <c r="AH11" s="5"/>
      <c r="AI11" s="5"/>
      <c r="AJ11" s="5"/>
      <c r="AK11" s="5"/>
      <c r="AL11" s="5"/>
      <c r="AM11" s="5"/>
      <c r="AN11" s="5"/>
      <c r="AO11" s="5"/>
      <c r="AP11" s="5"/>
      <c r="AQ11" s="5"/>
      <c r="AR11" s="5"/>
      <c r="AS11" s="5"/>
      <c r="AT11" s="5"/>
      <c r="AU11" s="5"/>
      <c r="AV11" s="5"/>
      <c r="AW11" s="5"/>
      <c r="AX11" s="5"/>
    </row>
    <row r="12" spans="1:50" ht="22.5">
      <c r="A12" s="14">
        <v>9</v>
      </c>
      <c r="B12" s="20" t="s">
        <v>58</v>
      </c>
      <c r="C12" s="18">
        <v>5</v>
      </c>
      <c r="D12" s="18" t="s">
        <v>12</v>
      </c>
      <c r="E12" s="18" t="s">
        <v>13</v>
      </c>
      <c r="F12" s="14" t="s">
        <v>83</v>
      </c>
      <c r="G12" s="14">
        <v>60</v>
      </c>
      <c r="H12" s="15">
        <v>131620</v>
      </c>
      <c r="I12" s="16">
        <f t="shared" si="0"/>
        <v>7897200</v>
      </c>
      <c r="J12" s="14" t="s">
        <v>43</v>
      </c>
      <c r="K12" s="14" t="s">
        <v>70</v>
      </c>
      <c r="L12" s="2"/>
      <c r="M12" s="2"/>
      <c r="N12" s="2"/>
      <c r="O12" s="2"/>
      <c r="P12" s="2"/>
      <c r="Q12" s="2"/>
      <c r="R12" s="2"/>
      <c r="S12" s="2"/>
      <c r="T12" s="2"/>
      <c r="U12" s="2"/>
      <c r="V12" s="2"/>
      <c r="W12" s="2"/>
      <c r="X12" s="2"/>
      <c r="Y12" s="2"/>
      <c r="Z12" s="2"/>
      <c r="AA12" s="5"/>
      <c r="AB12" s="5"/>
      <c r="AC12" s="5"/>
      <c r="AD12" s="5"/>
      <c r="AE12" s="5"/>
      <c r="AF12" s="5"/>
      <c r="AG12" s="5"/>
      <c r="AH12" s="5"/>
      <c r="AI12" s="5"/>
      <c r="AJ12" s="5"/>
      <c r="AK12" s="5"/>
      <c r="AL12" s="5"/>
      <c r="AM12" s="5"/>
      <c r="AN12" s="5"/>
      <c r="AO12" s="5"/>
      <c r="AP12" s="5"/>
      <c r="AQ12" s="5"/>
      <c r="AR12" s="5"/>
      <c r="AS12" s="5"/>
      <c r="AT12" s="5"/>
      <c r="AU12" s="5"/>
      <c r="AV12" s="5"/>
      <c r="AW12" s="5"/>
      <c r="AX12" s="5"/>
    </row>
    <row r="13" spans="1:50" ht="22.5">
      <c r="A13" s="14">
        <v>10</v>
      </c>
      <c r="B13" s="10" t="s">
        <v>87</v>
      </c>
      <c r="C13" s="18">
        <v>217</v>
      </c>
      <c r="D13" s="18" t="s">
        <v>14</v>
      </c>
      <c r="E13" s="18" t="s">
        <v>11</v>
      </c>
      <c r="F13" s="14" t="s">
        <v>85</v>
      </c>
      <c r="G13" s="14">
        <v>400</v>
      </c>
      <c r="H13" s="15">
        <v>163349</v>
      </c>
      <c r="I13" s="16">
        <f t="shared" si="0"/>
        <v>65339600</v>
      </c>
      <c r="J13" s="14" t="s">
        <v>43</v>
      </c>
      <c r="K13" s="14" t="s">
        <v>71</v>
      </c>
      <c r="L13" s="2"/>
      <c r="M13" s="2"/>
      <c r="N13" s="2"/>
      <c r="O13" s="2"/>
      <c r="P13" s="2"/>
      <c r="Q13" s="2"/>
      <c r="R13" s="2"/>
      <c r="S13" s="2"/>
      <c r="T13" s="2"/>
      <c r="U13" s="2"/>
      <c r="V13" s="2"/>
      <c r="W13" s="2"/>
      <c r="X13" s="2"/>
      <c r="Y13" s="2"/>
      <c r="Z13" s="2"/>
      <c r="AA13" s="5"/>
      <c r="AB13" s="5"/>
      <c r="AC13" s="5"/>
      <c r="AD13" s="5"/>
      <c r="AE13" s="5"/>
      <c r="AF13" s="5"/>
      <c r="AG13" s="5"/>
      <c r="AH13" s="5"/>
      <c r="AI13" s="5"/>
      <c r="AJ13" s="5"/>
      <c r="AK13" s="5"/>
      <c r="AL13" s="5"/>
      <c r="AM13" s="5"/>
      <c r="AN13" s="5"/>
      <c r="AO13" s="5"/>
      <c r="AP13" s="5"/>
      <c r="AQ13" s="5"/>
      <c r="AR13" s="5"/>
      <c r="AS13" s="5"/>
      <c r="AT13" s="5"/>
      <c r="AU13" s="5"/>
      <c r="AV13" s="5"/>
      <c r="AW13" s="5"/>
      <c r="AX13" s="5"/>
    </row>
    <row r="14" spans="1:50" ht="22.5">
      <c r="A14" s="14">
        <v>11</v>
      </c>
      <c r="B14" s="10" t="s">
        <v>59</v>
      </c>
      <c r="C14" s="18">
        <v>68</v>
      </c>
      <c r="D14" s="18" t="s">
        <v>15</v>
      </c>
      <c r="E14" s="18" t="s">
        <v>0</v>
      </c>
      <c r="F14" s="14" t="s">
        <v>85</v>
      </c>
      <c r="G14" s="14">
        <v>150</v>
      </c>
      <c r="H14" s="21">
        <v>265852</v>
      </c>
      <c r="I14" s="16">
        <f t="shared" si="0"/>
        <v>39877800</v>
      </c>
      <c r="J14" s="14" t="s">
        <v>43</v>
      </c>
      <c r="K14" s="14" t="s">
        <v>72</v>
      </c>
      <c r="L14" s="2"/>
      <c r="M14" s="2"/>
      <c r="N14" s="2"/>
      <c r="O14" s="2"/>
      <c r="P14" s="2"/>
      <c r="Q14" s="2"/>
      <c r="R14" s="2"/>
      <c r="S14" s="2"/>
      <c r="T14" s="2"/>
      <c r="U14" s="2"/>
      <c r="V14" s="2"/>
      <c r="W14" s="2"/>
      <c r="X14" s="2"/>
      <c r="Y14" s="2"/>
      <c r="Z14" s="2"/>
      <c r="AA14" s="5"/>
      <c r="AB14" s="5"/>
      <c r="AC14" s="5"/>
      <c r="AD14" s="5"/>
      <c r="AE14" s="5"/>
      <c r="AF14" s="5"/>
      <c r="AG14" s="5"/>
      <c r="AH14" s="5"/>
      <c r="AI14" s="5"/>
      <c r="AJ14" s="5"/>
      <c r="AK14" s="5"/>
      <c r="AL14" s="5"/>
      <c r="AM14" s="5"/>
      <c r="AN14" s="5"/>
      <c r="AO14" s="5"/>
      <c r="AP14" s="5"/>
      <c r="AQ14" s="5"/>
      <c r="AR14" s="5"/>
      <c r="AS14" s="5"/>
      <c r="AT14" s="5"/>
      <c r="AU14" s="5"/>
      <c r="AV14" s="5"/>
      <c r="AW14" s="5"/>
      <c r="AX14" s="5"/>
    </row>
    <row r="15" spans="1:50" ht="22.5">
      <c r="A15" s="14">
        <v>12</v>
      </c>
      <c r="B15" s="20" t="s">
        <v>60</v>
      </c>
      <c r="C15" s="18">
        <v>530</v>
      </c>
      <c r="D15" s="18" t="s">
        <v>16</v>
      </c>
      <c r="E15" s="18" t="s">
        <v>3</v>
      </c>
      <c r="F15" s="14" t="s">
        <v>83</v>
      </c>
      <c r="G15" s="17">
        <f>I15/H15</f>
        <v>1.2709796802886202</v>
      </c>
      <c r="H15" s="15">
        <f>127642623-48963159</f>
        <v>78679464</v>
      </c>
      <c r="I15" s="16">
        <v>100000000</v>
      </c>
      <c r="J15" s="14" t="s">
        <v>43</v>
      </c>
      <c r="K15" s="14" t="s">
        <v>73</v>
      </c>
      <c r="L15" s="2"/>
      <c r="M15" s="2"/>
      <c r="N15" s="2"/>
      <c r="O15" s="2"/>
      <c r="P15" s="2"/>
      <c r="Q15" s="2"/>
      <c r="R15" s="2"/>
      <c r="S15" s="2"/>
      <c r="T15" s="2"/>
      <c r="U15" s="2"/>
      <c r="V15" s="2"/>
      <c r="W15" s="2"/>
      <c r="X15" s="2"/>
      <c r="Y15" s="2"/>
      <c r="Z15" s="2"/>
      <c r="AA15" s="5"/>
      <c r="AB15" s="5"/>
      <c r="AC15" s="5"/>
      <c r="AD15" s="5"/>
      <c r="AE15" s="5"/>
      <c r="AF15" s="5"/>
      <c r="AG15" s="5"/>
      <c r="AH15" s="5"/>
      <c r="AI15" s="5"/>
      <c r="AJ15" s="5"/>
      <c r="AK15" s="5"/>
      <c r="AL15" s="5"/>
      <c r="AM15" s="5"/>
      <c r="AN15" s="5"/>
      <c r="AO15" s="5"/>
      <c r="AP15" s="5"/>
      <c r="AQ15" s="5"/>
      <c r="AR15" s="5"/>
      <c r="AS15" s="5"/>
      <c r="AT15" s="5"/>
      <c r="AU15" s="5"/>
      <c r="AV15" s="5"/>
      <c r="AW15" s="5"/>
      <c r="AX15" s="5"/>
    </row>
    <row r="16" spans="1:50" ht="22.5">
      <c r="A16" s="14">
        <v>13</v>
      </c>
      <c r="B16" s="20" t="s">
        <v>61</v>
      </c>
      <c r="C16" s="18">
        <v>208</v>
      </c>
      <c r="D16" s="18" t="s">
        <v>17</v>
      </c>
      <c r="E16" s="18" t="s">
        <v>3</v>
      </c>
      <c r="F16" s="14" t="s">
        <v>83</v>
      </c>
      <c r="G16" s="14">
        <v>80</v>
      </c>
      <c r="H16" s="21">
        <v>3800721</v>
      </c>
      <c r="I16" s="16">
        <f t="shared" si="0"/>
        <v>304057680</v>
      </c>
      <c r="J16" s="14" t="s">
        <v>44</v>
      </c>
      <c r="K16" s="14" t="s">
        <v>74</v>
      </c>
      <c r="L16" s="2"/>
      <c r="M16" s="2"/>
      <c r="N16" s="2"/>
      <c r="O16" s="2"/>
      <c r="P16" s="2"/>
      <c r="Q16" s="2"/>
      <c r="R16" s="2"/>
      <c r="S16" s="2"/>
      <c r="T16" s="2"/>
      <c r="U16" s="2"/>
      <c r="V16" s="2"/>
      <c r="W16" s="2"/>
      <c r="X16" s="2"/>
      <c r="Y16" s="2"/>
      <c r="Z16" s="2"/>
      <c r="AA16" s="5"/>
      <c r="AB16" s="5"/>
      <c r="AC16" s="5"/>
      <c r="AD16" s="5"/>
      <c r="AE16" s="5"/>
      <c r="AF16" s="5"/>
      <c r="AG16" s="5"/>
      <c r="AH16" s="5"/>
      <c r="AI16" s="5"/>
      <c r="AJ16" s="5"/>
      <c r="AK16" s="5"/>
      <c r="AL16" s="5"/>
      <c r="AM16" s="5"/>
      <c r="AN16" s="5"/>
      <c r="AO16" s="5"/>
      <c r="AP16" s="5"/>
      <c r="AQ16" s="5"/>
      <c r="AR16" s="5"/>
      <c r="AS16" s="5"/>
      <c r="AT16" s="5"/>
      <c r="AU16" s="5"/>
      <c r="AV16" s="5"/>
      <c r="AW16" s="5"/>
      <c r="AX16" s="5"/>
    </row>
    <row r="17" spans="1:50" ht="22.5">
      <c r="A17" s="14">
        <v>14</v>
      </c>
      <c r="B17" s="11" t="s">
        <v>62</v>
      </c>
      <c r="C17" s="12">
        <v>13</v>
      </c>
      <c r="D17" s="12" t="s">
        <v>18</v>
      </c>
      <c r="E17" s="12" t="s">
        <v>13</v>
      </c>
      <c r="F17" s="14" t="s">
        <v>83</v>
      </c>
      <c r="G17" s="14">
        <v>350</v>
      </c>
      <c r="H17" s="21">
        <v>423065</v>
      </c>
      <c r="I17" s="16">
        <f t="shared" si="0"/>
        <v>148072750</v>
      </c>
      <c r="J17" s="14" t="s">
        <v>40</v>
      </c>
      <c r="K17" s="14" t="s">
        <v>75</v>
      </c>
      <c r="L17" s="2"/>
      <c r="M17" s="2"/>
      <c r="N17" s="2"/>
      <c r="O17" s="2"/>
      <c r="P17" s="2"/>
      <c r="Q17" s="2"/>
      <c r="R17" s="2"/>
      <c r="S17" s="2"/>
      <c r="T17" s="2"/>
      <c r="U17" s="2"/>
      <c r="V17" s="2"/>
      <c r="W17" s="2"/>
      <c r="X17" s="2"/>
      <c r="Y17" s="2"/>
      <c r="Z17" s="2"/>
      <c r="AA17" s="5"/>
      <c r="AB17" s="5"/>
      <c r="AC17" s="5"/>
      <c r="AD17" s="5"/>
      <c r="AE17" s="5"/>
      <c r="AF17" s="5"/>
      <c r="AG17" s="5"/>
      <c r="AH17" s="5"/>
      <c r="AI17" s="5"/>
      <c r="AJ17" s="5"/>
      <c r="AK17" s="5"/>
      <c r="AL17" s="5"/>
      <c r="AM17" s="5"/>
      <c r="AN17" s="5"/>
      <c r="AO17" s="5"/>
      <c r="AP17" s="5"/>
      <c r="AQ17" s="5"/>
      <c r="AR17" s="5"/>
      <c r="AS17" s="5"/>
      <c r="AT17" s="5"/>
      <c r="AU17" s="5"/>
      <c r="AV17" s="5"/>
      <c r="AW17" s="5"/>
      <c r="AX17" s="5"/>
    </row>
    <row r="18" spans="1:50" ht="22.5">
      <c r="A18" s="14">
        <v>15</v>
      </c>
      <c r="B18" s="11" t="s">
        <v>63</v>
      </c>
      <c r="C18" s="12">
        <v>521</v>
      </c>
      <c r="D18" s="22" t="s">
        <v>19</v>
      </c>
      <c r="E18" s="22" t="s">
        <v>13</v>
      </c>
      <c r="F18" s="14" t="s">
        <v>83</v>
      </c>
      <c r="G18" s="14">
        <v>1.6</v>
      </c>
      <c r="H18" s="23">
        <v>100000000</v>
      </c>
      <c r="I18" s="16">
        <f t="shared" si="0"/>
        <v>160000000</v>
      </c>
      <c r="J18" s="14" t="s">
        <v>40</v>
      </c>
      <c r="K18" s="14" t="s">
        <v>76</v>
      </c>
      <c r="L18" s="2"/>
      <c r="M18" s="2"/>
      <c r="N18" s="2"/>
      <c r="O18" s="2"/>
      <c r="P18" s="2"/>
      <c r="Q18" s="2"/>
      <c r="R18" s="2"/>
      <c r="S18" s="2"/>
      <c r="T18" s="2"/>
      <c r="U18" s="2"/>
      <c r="V18" s="2"/>
      <c r="W18" s="2"/>
      <c r="X18" s="2"/>
      <c r="Y18" s="2"/>
      <c r="Z18" s="2"/>
      <c r="AA18" s="5"/>
      <c r="AB18" s="5"/>
      <c r="AC18" s="5"/>
      <c r="AD18" s="5"/>
      <c r="AE18" s="5"/>
      <c r="AF18" s="5"/>
      <c r="AG18" s="5"/>
      <c r="AH18" s="5"/>
      <c r="AI18" s="5"/>
      <c r="AJ18" s="5"/>
      <c r="AK18" s="5"/>
      <c r="AL18" s="5"/>
      <c r="AM18" s="5"/>
      <c r="AN18" s="5"/>
      <c r="AO18" s="5"/>
      <c r="AP18" s="5"/>
      <c r="AQ18" s="5"/>
      <c r="AR18" s="5"/>
      <c r="AS18" s="5"/>
      <c r="AT18" s="5"/>
      <c r="AU18" s="5"/>
      <c r="AV18" s="5"/>
      <c r="AW18" s="5"/>
      <c r="AX18" s="5"/>
    </row>
    <row r="19" spans="1:50" ht="22.5">
      <c r="A19" s="14">
        <v>16</v>
      </c>
      <c r="B19" s="11" t="s">
        <v>64</v>
      </c>
      <c r="C19" s="12">
        <v>527</v>
      </c>
      <c r="D19" s="18" t="s">
        <v>20</v>
      </c>
      <c r="E19" s="18" t="s">
        <v>1</v>
      </c>
      <c r="F19" s="14" t="s">
        <v>83</v>
      </c>
      <c r="G19" s="14">
        <v>6</v>
      </c>
      <c r="H19" s="21">
        <v>9700497</v>
      </c>
      <c r="I19" s="16">
        <f t="shared" si="0"/>
        <v>58202982</v>
      </c>
      <c r="J19" s="14" t="s">
        <v>43</v>
      </c>
      <c r="K19" s="14" t="s">
        <v>77</v>
      </c>
      <c r="L19" s="2"/>
      <c r="M19" s="2"/>
      <c r="N19" s="2"/>
      <c r="O19" s="2"/>
      <c r="P19" s="2"/>
      <c r="Q19" s="2"/>
      <c r="R19" s="2"/>
      <c r="S19" s="2"/>
      <c r="T19" s="2"/>
      <c r="U19" s="2"/>
      <c r="V19" s="2"/>
      <c r="W19" s="2"/>
      <c r="X19" s="2"/>
      <c r="Y19" s="2"/>
      <c r="Z19" s="2"/>
      <c r="AA19" s="5"/>
      <c r="AB19" s="5"/>
      <c r="AC19" s="5"/>
      <c r="AD19" s="5"/>
      <c r="AE19" s="5"/>
      <c r="AF19" s="5"/>
      <c r="AG19" s="5"/>
      <c r="AH19" s="5"/>
      <c r="AI19" s="5"/>
      <c r="AJ19" s="5"/>
      <c r="AK19" s="5"/>
      <c r="AL19" s="5"/>
      <c r="AM19" s="5"/>
      <c r="AN19" s="5"/>
      <c r="AO19" s="5"/>
      <c r="AP19" s="5"/>
      <c r="AQ19" s="5"/>
      <c r="AR19" s="5"/>
      <c r="AS19" s="5"/>
      <c r="AT19" s="5"/>
      <c r="AU19" s="5"/>
      <c r="AV19" s="5"/>
      <c r="AW19" s="5"/>
      <c r="AX19" s="5"/>
    </row>
    <row r="20" spans="1:50" ht="22.5">
      <c r="A20" s="14">
        <v>17</v>
      </c>
      <c r="B20" s="11" t="s">
        <v>65</v>
      </c>
      <c r="C20" s="12">
        <v>17</v>
      </c>
      <c r="D20" s="12" t="s">
        <v>21</v>
      </c>
      <c r="E20" s="12" t="s">
        <v>22</v>
      </c>
      <c r="F20" s="14" t="s">
        <v>83</v>
      </c>
      <c r="G20" s="14">
        <v>500</v>
      </c>
      <c r="H20" s="21">
        <v>174136</v>
      </c>
      <c r="I20" s="16">
        <f t="shared" si="0"/>
        <v>87068000</v>
      </c>
      <c r="J20" s="14" t="s">
        <v>43</v>
      </c>
      <c r="K20" s="14" t="s">
        <v>78</v>
      </c>
      <c r="L20" s="2"/>
      <c r="M20" s="2"/>
      <c r="N20" s="2"/>
      <c r="O20" s="2"/>
      <c r="P20" s="2"/>
      <c r="Q20" s="2"/>
      <c r="R20" s="2"/>
      <c r="S20" s="2"/>
      <c r="T20" s="2"/>
      <c r="U20" s="2"/>
      <c r="V20" s="2"/>
      <c r="W20" s="2"/>
      <c r="X20" s="2"/>
      <c r="Y20" s="2"/>
      <c r="Z20" s="2"/>
      <c r="AA20" s="5"/>
      <c r="AB20" s="5"/>
      <c r="AC20" s="5"/>
      <c r="AD20" s="5"/>
      <c r="AE20" s="5"/>
      <c r="AF20" s="5"/>
      <c r="AG20" s="5"/>
      <c r="AH20" s="5"/>
      <c r="AI20" s="5"/>
      <c r="AJ20" s="5"/>
      <c r="AK20" s="5"/>
      <c r="AL20" s="5"/>
      <c r="AM20" s="5"/>
      <c r="AN20" s="5"/>
      <c r="AO20" s="5"/>
      <c r="AP20" s="5"/>
      <c r="AQ20" s="5"/>
      <c r="AR20" s="5"/>
      <c r="AS20" s="5"/>
      <c r="AT20" s="5"/>
      <c r="AU20" s="5"/>
      <c r="AV20" s="5"/>
      <c r="AW20" s="5"/>
      <c r="AX20" s="5"/>
    </row>
    <row r="21" spans="1:50" ht="22.5">
      <c r="A21" s="24">
        <v>18</v>
      </c>
      <c r="B21" s="25" t="s">
        <v>66</v>
      </c>
      <c r="C21" s="26">
        <v>34</v>
      </c>
      <c r="D21" s="26" t="s">
        <v>23</v>
      </c>
      <c r="E21" s="26" t="s">
        <v>22</v>
      </c>
      <c r="F21" s="14" t="s">
        <v>83</v>
      </c>
      <c r="G21" s="24">
        <v>4948.2</v>
      </c>
      <c r="H21" s="21">
        <f>181201-115839</f>
        <v>65362</v>
      </c>
      <c r="I21" s="16">
        <f t="shared" si="0"/>
        <v>323424248.39999998</v>
      </c>
      <c r="J21" s="14" t="s">
        <v>43</v>
      </c>
      <c r="K21" s="14" t="s">
        <v>79</v>
      </c>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row>
    <row r="22" spans="1:50" ht="22.5">
      <c r="A22" s="24">
        <v>19</v>
      </c>
      <c r="B22" s="11" t="s">
        <v>88</v>
      </c>
      <c r="C22" s="13">
        <v>311</v>
      </c>
      <c r="D22" s="13" t="s">
        <v>24</v>
      </c>
      <c r="E22" s="13" t="s">
        <v>13</v>
      </c>
      <c r="F22" s="24" t="s">
        <v>84</v>
      </c>
      <c r="G22" s="24">
        <v>500</v>
      </c>
      <c r="H22" s="15">
        <v>73969</v>
      </c>
      <c r="I22" s="16">
        <f t="shared" si="0"/>
        <v>36984500</v>
      </c>
      <c r="J22" s="14" t="s">
        <v>43</v>
      </c>
      <c r="K22" s="14" t="s">
        <v>80</v>
      </c>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row>
    <row r="23" spans="1:50" ht="22.5">
      <c r="A23" s="24">
        <v>20</v>
      </c>
      <c r="B23" s="27" t="s">
        <v>67</v>
      </c>
      <c r="C23" s="28">
        <v>476</v>
      </c>
      <c r="D23" s="28" t="s">
        <v>25</v>
      </c>
      <c r="E23" s="28" t="s">
        <v>11</v>
      </c>
      <c r="F23" s="14" t="s">
        <v>83</v>
      </c>
      <c r="G23" s="24">
        <v>5000</v>
      </c>
      <c r="H23" s="21">
        <f>31045+9617</f>
        <v>40662</v>
      </c>
      <c r="I23" s="16">
        <f t="shared" si="0"/>
        <v>203310000</v>
      </c>
      <c r="J23" s="14" t="s">
        <v>45</v>
      </c>
      <c r="K23" s="14" t="s">
        <v>82</v>
      </c>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row>
    <row r="24" spans="1:50" ht="22.5">
      <c r="A24" s="24">
        <v>21</v>
      </c>
      <c r="B24" s="29" t="s">
        <v>68</v>
      </c>
      <c r="C24" s="30">
        <v>88</v>
      </c>
      <c r="D24" s="30" t="s">
        <v>26</v>
      </c>
      <c r="E24" s="30" t="s">
        <v>3</v>
      </c>
      <c r="F24" s="14" t="s">
        <v>83</v>
      </c>
      <c r="G24" s="24">
        <v>420</v>
      </c>
      <c r="H24" s="21">
        <v>1618684</v>
      </c>
      <c r="I24" s="16">
        <f t="shared" si="0"/>
        <v>679847280</v>
      </c>
      <c r="J24" s="14" t="s">
        <v>45</v>
      </c>
      <c r="K24" s="14" t="s">
        <v>81</v>
      </c>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row>
    <row r="25" spans="1:50" ht="12.75">
      <c r="A25" s="34" t="s">
        <v>46</v>
      </c>
      <c r="B25" s="34"/>
      <c r="C25" s="34"/>
      <c r="D25" s="34"/>
      <c r="E25" s="34"/>
      <c r="F25" s="34"/>
      <c r="G25" s="34"/>
      <c r="H25" s="31">
        <f>SUM(H4:H24)</f>
        <v>379571462</v>
      </c>
      <c r="I25" s="31">
        <f>SUM(I4:I24)</f>
        <v>10207188513.49</v>
      </c>
      <c r="J25" s="31">
        <f>SUM(J4:J24)</f>
        <v>0</v>
      </c>
      <c r="K25" s="3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row>
    <row r="26" spans="1:50">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row>
    <row r="27" spans="1:50">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row>
    <row r="28" spans="1:50">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row>
    <row r="29" spans="1:50">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row>
    <row r="30" spans="1:50">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row>
    <row r="31" spans="1:50">
      <c r="A31" s="2"/>
      <c r="C31" s="2"/>
      <c r="E31" s="2"/>
      <c r="F31" s="2"/>
      <c r="G31" s="2" t="s">
        <v>100</v>
      </c>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row>
    <row r="32" spans="1:50" s="37" customFormat="1" ht="15">
      <c r="A32" s="2"/>
      <c r="B32" s="35" t="s">
        <v>89</v>
      </c>
      <c r="C32" s="36"/>
      <c r="D32" s="36"/>
      <c r="E32" s="36"/>
      <c r="F32" s="36"/>
      <c r="G32" s="36"/>
      <c r="H32" s="36"/>
      <c r="I32" s="35" t="s">
        <v>90</v>
      </c>
      <c r="J32" s="36"/>
      <c r="K32" s="36"/>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row>
    <row r="33" spans="1:50" s="37" customFormat="1" ht="15">
      <c r="A33" s="2"/>
      <c r="B33" s="36"/>
      <c r="C33" s="35" t="s">
        <v>99</v>
      </c>
      <c r="D33" s="36"/>
      <c r="E33" s="36"/>
      <c r="F33" s="36"/>
      <c r="G33" s="36"/>
      <c r="H33" s="36"/>
      <c r="I33" s="36"/>
      <c r="J33" s="35" t="s">
        <v>91</v>
      </c>
      <c r="K33" s="36"/>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row>
    <row r="34" spans="1:50" s="37" customFormat="1" ht="15">
      <c r="A34" s="2"/>
      <c r="B34" s="36"/>
      <c r="C34" s="35" t="s">
        <v>98</v>
      </c>
      <c r="D34" s="36"/>
      <c r="E34" s="36"/>
      <c r="F34" s="36"/>
      <c r="G34" s="36"/>
      <c r="H34" s="36"/>
      <c r="I34" s="36"/>
      <c r="J34" s="35" t="s">
        <v>93</v>
      </c>
      <c r="K34" s="36"/>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row>
    <row r="35" spans="1:50" s="37" customFormat="1" ht="15">
      <c r="A35" s="2"/>
      <c r="B35" s="36"/>
      <c r="C35" s="35" t="s">
        <v>97</v>
      </c>
      <c r="D35" s="36"/>
      <c r="E35" s="36"/>
      <c r="F35" s="36"/>
      <c r="G35" s="36"/>
      <c r="H35" s="36"/>
      <c r="I35" s="36"/>
      <c r="J35" s="35" t="s">
        <v>95</v>
      </c>
      <c r="K35" s="36"/>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row>
    <row r="36" spans="1:50" s="37" customFormat="1" ht="15">
      <c r="A36" s="2"/>
      <c r="B36" s="36"/>
      <c r="C36" s="35" t="s">
        <v>96</v>
      </c>
      <c r="D36" s="36"/>
      <c r="E36" s="36"/>
      <c r="F36" s="36"/>
      <c r="G36" s="36"/>
      <c r="H36" s="36"/>
      <c r="I36" s="36"/>
      <c r="J36" s="35" t="s">
        <v>92</v>
      </c>
      <c r="K36" s="36"/>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row>
    <row r="37" spans="1:50" s="37" customFormat="1" ht="15">
      <c r="A37" s="2"/>
      <c r="B37" s="36"/>
      <c r="C37" s="36"/>
      <c r="D37" s="36"/>
      <c r="E37" s="36"/>
      <c r="F37" s="36"/>
      <c r="G37" s="36"/>
      <c r="H37" s="36"/>
      <c r="I37" s="36"/>
      <c r="J37" s="35" t="s">
        <v>94</v>
      </c>
      <c r="K37" s="36"/>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row>
    <row r="38" spans="1:50" ht="15">
      <c r="A38" s="2"/>
      <c r="B38"/>
      <c r="C38"/>
      <c r="D38"/>
      <c r="E38"/>
      <c r="F38"/>
      <c r="G38"/>
      <c r="H38"/>
      <c r="I38"/>
      <c r="J38"/>
      <c r="K38"/>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row>
    <row r="39" spans="1:50">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row>
    <row r="40" spans="1:50">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row>
    <row r="41" spans="1:50">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row>
    <row r="42" spans="1:50">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row>
    <row r="43" spans="1:50">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row>
    <row r="44" spans="1:50">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row>
    <row r="46" spans="1:50">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row>
    <row r="47" spans="1:50">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row>
    <row r="48" spans="1:50">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row>
    <row r="49" spans="1:50">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row>
    <row r="50" spans="1:50">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row>
    <row r="51" spans="1:50">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row>
    <row r="52" spans="1:50">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row>
    <row r="53" spans="1:50">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row>
    <row r="54" spans="1:50">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row>
    <row r="55" spans="1:50">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row>
    <row r="56" spans="1:50">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row>
    <row r="57" spans="1:50">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row>
    <row r="58" spans="1:50">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row>
    <row r="59" spans="1:50">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row>
    <row r="60" spans="1:50">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row>
    <row r="61" spans="1:50">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row>
    <row r="62" spans="1:50">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row>
    <row r="63" spans="1:50">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row>
    <row r="64" spans="1:50">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row>
    <row r="65" spans="1:50">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row>
    <row r="66" spans="1:50">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row>
    <row r="67" spans="1:50">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row>
    <row r="68" spans="1:50">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row>
    <row r="69" spans="1:50">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row>
    <row r="70" spans="1:50">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row>
    <row r="71" spans="1:50">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row>
    <row r="72" spans="1:50">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row>
    <row r="73" spans="1:50">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row>
    <row r="74" spans="1:50">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row>
    <row r="75" spans="1:50">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row>
    <row r="76" spans="1:50">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row>
    <row r="77" spans="1:50">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row>
    <row r="78" spans="1:50">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row>
    <row r="79" spans="1:50">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row>
    <row r="80" spans="1:50">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row>
    <row r="81" spans="1:50">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row>
    <row r="82" spans="1:50">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row>
    <row r="83" spans="1:50">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row>
    <row r="84" spans="1:50">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row>
    <row r="85" spans="1:50">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row>
    <row r="86" spans="1:50">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row>
    <row r="87" spans="1:50">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row>
    <row r="88" spans="1:50">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row>
    <row r="89" spans="1:50">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row>
    <row r="90" spans="1:50">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row>
    <row r="91" spans="1:50">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row>
    <row r="92" spans="1:50">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row>
    <row r="93" spans="1:50">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row>
    <row r="94" spans="1:50">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row>
    <row r="95" spans="1:50">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row>
    <row r="96" spans="1:50">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row>
    <row r="97" spans="1:50">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row>
    <row r="98" spans="1:50">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row>
    <row r="99" spans="1:50">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row>
    <row r="100" spans="1:5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row>
    <row r="101" spans="1:50">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row>
    <row r="102" spans="1:50">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row>
    <row r="103" spans="1:50">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row>
    <row r="104" spans="1:50">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row>
    <row r="105" spans="1:50">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row>
    <row r="106" spans="1:50">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row>
    <row r="107" spans="1:50">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row>
    <row r="108" spans="1:50">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row>
    <row r="109" spans="1:50">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row>
    <row r="110" spans="1:5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row>
    <row r="111" spans="1:50">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row>
    <row r="112" spans="1:50">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row>
    <row r="113" spans="1:50">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row>
    <row r="114" spans="1:50">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row>
    <row r="115" spans="1:50">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row>
    <row r="116" spans="1:50">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row>
    <row r="117" spans="1:50">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row>
    <row r="118" spans="1:50">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row>
    <row r="119" spans="1:50">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row>
    <row r="120" spans="1:5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row>
    <row r="121" spans="1:50">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row>
    <row r="122" spans="1:50">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row>
    <row r="123" spans="1:50">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row>
    <row r="124" spans="1:50">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row>
    <row r="125" spans="1:50">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row>
    <row r="126" spans="1:50">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row>
    <row r="127" spans="1:50">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row>
    <row r="128" spans="1:50">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row>
    <row r="129" spans="1:50">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row>
    <row r="130" spans="1:5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row>
    <row r="131" spans="1:50">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row>
    <row r="132" spans="1:50">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row>
    <row r="133" spans="1:50">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row>
    <row r="134" spans="1:50">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row>
    <row r="135" spans="1:50">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row>
    <row r="136" spans="1:50">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row>
    <row r="137" spans="1:50">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row>
    <row r="138" spans="1:50">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row>
    <row r="139" spans="1:50">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row>
    <row r="140" spans="1:5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row>
    <row r="141" spans="1:50">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row>
    <row r="142" spans="1:50">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row>
    <row r="143" spans="1:50">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row>
    <row r="144" spans="1:50">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row>
    <row r="145" spans="1:50">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row>
    <row r="146" spans="1:50">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row>
    <row r="147" spans="1:50">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row>
    <row r="148" spans="1:50">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row>
    <row r="149" spans="1:50">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row>
    <row r="150" spans="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row>
    <row r="151" spans="1:50">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row>
    <row r="152" spans="1:50">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row>
    <row r="153" spans="1:50">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row>
    <row r="154" spans="1:50">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row>
    <row r="155" spans="1:50">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row>
    <row r="156" spans="1:50">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row>
    <row r="157" spans="1:50">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row>
    <row r="158" spans="1:50">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row>
    <row r="159" spans="1:50">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row>
    <row r="160" spans="1:5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row>
    <row r="161" spans="1:50">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row>
    <row r="162" spans="1:50">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row>
    <row r="163" spans="1:50">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row>
    <row r="164" spans="1:50">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row>
    <row r="165" spans="1:50">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row>
    <row r="166" spans="1:50">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row>
    <row r="167" spans="1:50">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row>
    <row r="168" spans="1:50">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row>
    <row r="169" spans="1:50">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row>
    <row r="170" spans="1:5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row>
    <row r="171" spans="1:50">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row>
    <row r="172" spans="1:50">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row>
    <row r="173" spans="1:50">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row>
    <row r="174" spans="1:50">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row>
    <row r="175" spans="1:50">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row>
    <row r="176" spans="1:50">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row>
    <row r="177" spans="1:50">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row>
    <row r="178" spans="1:50">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row>
    <row r="179" spans="1:50">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row>
    <row r="180" spans="1:5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row>
    <row r="181" spans="1:50">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row>
    <row r="182" spans="1:50">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row>
    <row r="183" spans="1:50">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row>
    <row r="184" spans="1:50">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row>
    <row r="185" spans="1:50">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row>
    <row r="186" spans="1:50">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row>
    <row r="187" spans="1:50">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row>
    <row r="188" spans="1:50">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row>
    <row r="189" spans="1:50">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row>
    <row r="190" spans="1:5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row>
    <row r="191" spans="1:50">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row>
    <row r="192" spans="1:50">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row>
    <row r="193" spans="1:50">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row>
    <row r="194" spans="1:50">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row>
    <row r="195" spans="1:50">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row>
    <row r="196" spans="1:50">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row>
    <row r="197" spans="1:50">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row>
    <row r="198" spans="1:50">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row>
    <row r="199" spans="1:50">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row>
    <row r="200" spans="1:5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row>
    <row r="201" spans="1:50">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row>
    <row r="202" spans="1:50">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row>
    <row r="203" spans="1:50">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row>
    <row r="204" spans="1:50">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row>
    <row r="205" spans="1:50">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row>
    <row r="206" spans="1:50">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row>
    <row r="207" spans="1:50" ht="14.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row>
    <row r="208" spans="1:50" ht="14.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row>
    <row r="209" spans="1:50" ht="15">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row>
    <row r="210" spans="1:50" ht="15">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row>
  </sheetData>
  <mergeCells count="1">
    <mergeCell ref="A25:G25"/>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
  <sheetViews>
    <sheetView workbookViewId="0">
      <selection activeCell="B1" sqref="B1:K7"/>
    </sheetView>
  </sheetViews>
  <sheetFormatPr defaultRowHeight="15"/>
  <sheetData>
    <row r="5" spans="1:1">
      <c r="A5" s="3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Ulzii</cp:lastModifiedBy>
  <dcterms:created xsi:type="dcterms:W3CDTF">2012-03-14T20:27:14Z</dcterms:created>
  <dcterms:modified xsi:type="dcterms:W3CDTF">2013-05-01T07:48:47Z</dcterms:modified>
</cp:coreProperties>
</file>